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19, 2020, 2021 e 2022\por unidade planilhas 2019 a 2022\2021\"/>
    </mc:Choice>
  </mc:AlternateContent>
  <xr:revisionPtr revIDLastSave="0" documentId="13_ncr:1_{84EE699A-4CFC-45C2-86F0-2FF251C6481C}" xr6:coauthVersionLast="47" xr6:coauthVersionMax="47" xr10:uidLastSave="{00000000-0000-0000-0000-000000000000}"/>
  <bookViews>
    <workbookView xWindow="-25320" yWindow="285" windowWidth="25440" windowHeight="15270" xr2:uid="{2281AD78-BAAD-4084-83D2-2D0C3A91E091}"/>
  </bookViews>
  <sheets>
    <sheet name="HEAPA" sheetId="1" r:id="rId1"/>
  </sheets>
  <definedNames>
    <definedName name="_xlnm._FilterDatabase" localSheetId="0" hidden="1">HEAPA!$A$65:$K$97</definedName>
    <definedName name="_xlnm.Print_Area" localSheetId="0">HEAPA!$A$1:$V$110</definedName>
    <definedName name="_xlnm.Print_Titles" localSheetId="0">HEAPA!$64:$65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5" i="1" l="1"/>
  <c r="L94" i="1" a="1"/>
  <c r="L94" i="1" s="1"/>
  <c r="L88" i="1" a="1"/>
  <c r="L88" i="1" s="1"/>
  <c r="L87" i="1" a="1"/>
  <c r="L87" i="1" s="1"/>
  <c r="L86" i="1" a="1"/>
  <c r="L86" i="1" s="1"/>
  <c r="L85" i="1" a="1"/>
  <c r="L85" i="1" s="1"/>
  <c r="L84" i="1" a="1"/>
  <c r="L84" i="1" s="1"/>
  <c r="L83" i="1" a="1"/>
  <c r="L83" i="1" s="1"/>
  <c r="L82" i="1" a="1"/>
  <c r="L82" i="1" s="1"/>
  <c r="L81" i="1" a="1"/>
  <c r="L81" i="1" s="1"/>
  <c r="L80" i="1" a="1"/>
  <c r="L80" i="1" s="1"/>
  <c r="L79" i="1" a="1"/>
  <c r="L79" i="1" s="1"/>
  <c r="L78" i="1" a="1"/>
  <c r="L78" i="1" s="1"/>
  <c r="L77" i="1" a="1"/>
  <c r="L77" i="1" s="1"/>
  <c r="F77" i="1"/>
  <c r="L76" i="1" a="1"/>
  <c r="L76" i="1" s="1"/>
  <c r="F76" i="1"/>
  <c r="F96" i="1" s="1"/>
  <c r="L75" i="1" a="1"/>
  <c r="L75" i="1" s="1"/>
  <c r="L74" i="1" a="1"/>
  <c r="L74" i="1" s="1"/>
  <c r="L73" i="1" a="1"/>
  <c r="L73" i="1" s="1"/>
  <c r="L72" i="1" a="1"/>
  <c r="L72" i="1" s="1"/>
  <c r="L71" i="1" a="1"/>
  <c r="L71" i="1" s="1"/>
  <c r="L70" i="1" a="1"/>
  <c r="L70" i="1" s="1"/>
  <c r="L69" i="1" a="1"/>
  <c r="L69" i="1" s="1"/>
  <c r="L68" i="1" a="1"/>
  <c r="L68" i="1" s="1"/>
  <c r="L67" i="1" a="1"/>
  <c r="L67" i="1" s="1"/>
  <c r="L66" i="1" a="1"/>
  <c r="L66" i="1" s="1"/>
  <c r="U53" i="1"/>
  <c r="T53" i="1"/>
  <c r="S53" i="1"/>
  <c r="R53" i="1"/>
  <c r="Q53" i="1"/>
  <c r="P53" i="1"/>
  <c r="O53" i="1"/>
  <c r="N53" i="1"/>
  <c r="M53" i="1"/>
  <c r="L53" i="1"/>
  <c r="J53" i="1"/>
  <c r="I53" i="1"/>
  <c r="H53" i="1"/>
  <c r="G53" i="1"/>
  <c r="F53" i="1"/>
  <c r="E53" i="1"/>
  <c r="D53" i="1"/>
  <c r="C53" i="1"/>
  <c r="B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5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F66" authorId="0" shapeId="0" xr:uid="{40BE7CD7-4364-404C-9BB3-9060C0183887}">
      <text>
        <r>
          <rPr>
            <sz val="10"/>
            <rFont val="Arial"/>
            <family val="2"/>
          </rPr>
          <t xml:space="preserve">FOLHA - REFERÊNCIA DEZ/20- LANÇADO PLANILHA PAGAMENTO GEFIC EM JAN/21.
</t>
        </r>
      </text>
    </comment>
    <comment ref="F67" authorId="0" shapeId="0" xr:uid="{B755B1C3-D2FA-4F81-8F83-BC21146A0E24}">
      <text>
        <r>
          <rPr>
            <sz val="10"/>
            <rFont val="Arial"/>
            <family val="2"/>
          </rPr>
          <t xml:space="preserve">FOLHA - REFERÊNCIA JAN/21- LANÇADO PLANILHA PAGAMENTO GEFIC EM FEV/21.
</t>
        </r>
      </text>
    </comment>
    <comment ref="F68" authorId="0" shapeId="0" xr:uid="{FC932AA2-97A4-4253-B82C-C76BB88382FA}">
      <text>
        <r>
          <rPr>
            <sz val="10"/>
            <rFont val="Arial"/>
            <family val="2"/>
          </rPr>
          <t xml:space="preserve">FOLHA - REFERÊNCIA FEV/21- LANÇADO PLANILHA PAGAMENTO GEFIC EM MAR/21.
</t>
        </r>
      </text>
    </comment>
    <comment ref="F69" authorId="0" shapeId="0" xr:uid="{D85D6ABF-3D0A-4B68-AB58-CB1CAC98E257}">
      <text>
        <r>
          <rPr>
            <sz val="10"/>
            <rFont val="Arial"/>
            <family val="2"/>
          </rPr>
          <t xml:space="preserve">FOLHA - REFERÊNCIA MAR/21- LANÇADO PLANILHA PAGAMENTO GEFIC EM ABR/21.
</t>
        </r>
      </text>
    </comment>
    <comment ref="F70" authorId="0" shapeId="0" xr:uid="{B2AEB57E-C4CF-40B5-AED5-91BA94E470C6}">
      <text>
        <r>
          <rPr>
            <sz val="10"/>
            <rFont val="Arial"/>
            <family val="2"/>
          </rPr>
          <t xml:space="preserve">FOLHA - REFERÊNCIA ABR/21- LANÇADO PLANILHA PAGAMENTO GEFIC EM MAI/21.
</t>
        </r>
      </text>
    </comment>
    <comment ref="F75" authorId="0" shapeId="0" xr:uid="{6BF4F5D8-6432-47FD-81C8-00A3F6F11274}">
      <text>
        <r>
          <rPr>
            <sz val="10"/>
            <rFont val="Arial"/>
            <family val="2"/>
          </rPr>
          <t xml:space="preserve">FOLHA - REFERÊNCIA SET/21- LANÇADO PLANILHA PAGAMENTO GEFIC EM OUT/21.
</t>
        </r>
      </text>
    </comment>
    <comment ref="F76" authorId="0" shapeId="0" xr:uid="{8B23FE76-C886-4E52-8DD2-4CD489F284E7}">
      <text>
        <r>
          <rPr>
            <sz val="10"/>
            <rFont val="Arial"/>
            <family val="2"/>
          </rPr>
          <t xml:space="preserve">FOLHA - REFERÊNCIA OUT/21- LANÇADO PLANILHA PAGAMENTO GEFIC EM NOV/21.
</t>
        </r>
        <r>
          <rPr>
            <sz val="9"/>
            <color rgb="FF000000"/>
            <rFont val="Segoe UI"/>
            <family val="2"/>
            <charset val="1"/>
          </rPr>
          <t>FOLHA...........R$ 1.316.626,25
FOLHA  RES.MEDICA ............R$ 19.982,58</t>
        </r>
      </text>
    </comment>
    <comment ref="F77" authorId="0" shapeId="0" xr:uid="{D6C6D3AB-8F6B-44B6-AC36-EACC7F8BC513}">
      <text>
        <r>
          <rPr>
            <sz val="10"/>
            <rFont val="Arial"/>
            <family val="2"/>
          </rPr>
          <t xml:space="preserve">FOLHA - REFERÊNCIA NOV/21- LANÇADO PLANILHA PAGAMENTO GEFIC EM DEZ/21.
</t>
        </r>
        <r>
          <rPr>
            <sz val="9"/>
            <color rgb="FF000000"/>
            <rFont val="Segoe UI"/>
            <family val="2"/>
            <charset val="1"/>
          </rPr>
          <t>FOLHA...........R$ 1.343.503,09
FOLHA  RES.MEDICA ............R$ 19.982,60</t>
        </r>
      </text>
    </comment>
    <comment ref="F78" authorId="0" shapeId="0" xr:uid="{1B8F5CA9-9D5C-4969-9CDA-680B91791E10}">
      <text>
        <r>
          <rPr>
            <sz val="10"/>
            <rFont val="Arial"/>
            <family val="2"/>
          </rPr>
          <t xml:space="preserve">OI - REFERÊNCIA JAN/21 - LANÇADO PLANILHA PAGAMENTO GEFIC EM JAN/21
</t>
        </r>
        <r>
          <rPr>
            <sz val="9"/>
            <color rgb="FF000000"/>
            <rFont val="Segoe UI"/>
            <family val="2"/>
            <charset val="1"/>
          </rPr>
          <t xml:space="preserve">.
</t>
        </r>
      </text>
    </comment>
    <comment ref="F79" authorId="0" shapeId="0" xr:uid="{901B6098-B578-4095-AB4B-45E55ABC6B3E}">
      <text>
        <r>
          <rPr>
            <sz val="10"/>
            <rFont val="Arial"/>
            <family val="2"/>
          </rPr>
          <t xml:space="preserve">OI - REFERÊNCIA FEV21 - LANÇADO PLANILHA PAGAMENTO GEFIC EM FEV/21
</t>
        </r>
        <r>
          <rPr>
            <sz val="9"/>
            <color rgb="FF000000"/>
            <rFont val="Segoe UI"/>
            <family val="2"/>
            <charset val="1"/>
          </rPr>
          <t xml:space="preserve">.
</t>
        </r>
      </text>
    </comment>
    <comment ref="F80" authorId="0" shapeId="0" xr:uid="{03F73E1C-00CF-4555-98C5-883187801FB7}">
      <text>
        <r>
          <rPr>
            <sz val="10"/>
            <rFont val="Arial"/>
            <family val="2"/>
          </rPr>
          <t xml:space="preserve">OI - REFERÊNCIA MAR21 - LANÇADO PLANILHA PAGAMENTO GEFIC EM MAR/21
</t>
        </r>
        <r>
          <rPr>
            <sz val="9"/>
            <color rgb="FF000000"/>
            <rFont val="Segoe UI"/>
            <family val="2"/>
            <charset val="1"/>
          </rPr>
          <t xml:space="preserve">.
</t>
        </r>
      </text>
    </comment>
    <comment ref="F81" authorId="0" shapeId="0" xr:uid="{E40D980B-B815-4200-856F-CBB3AF1E09BE}">
      <text>
        <r>
          <rPr>
            <sz val="10"/>
            <rFont val="Arial"/>
            <family val="2"/>
          </rPr>
          <t xml:space="preserve">OI - REFERÊNCIA ABR/21 - LANÇADO PLANILHA PAGAMENTO GEFIC EM ABR/21
</t>
        </r>
      </text>
    </comment>
    <comment ref="F82" authorId="0" shapeId="0" xr:uid="{0AE41A6F-1D4D-4243-946E-941A80958807}">
      <text>
        <r>
          <rPr>
            <sz val="10"/>
            <rFont val="Arial"/>
            <family val="2"/>
          </rPr>
          <t xml:space="preserve">OI - REFERÊNCIA MAI/21 - LANÇADO PLANILHA PAGAMENTO GEFIC EM MAI/21
</t>
        </r>
      </text>
    </comment>
    <comment ref="F83" authorId="0" shapeId="0" xr:uid="{C5BE1E30-83F7-47C5-BF37-E8514BA2036F}">
      <text>
        <r>
          <rPr>
            <sz val="10"/>
            <rFont val="Arial"/>
            <family val="2"/>
          </rPr>
          <t xml:space="preserve">CELG JAN/21 LANÇADO NA PLANILHA DE FEV/21
</t>
        </r>
      </text>
    </comment>
    <comment ref="F84" authorId="0" shapeId="0" xr:uid="{A33DAE59-369C-4E62-8863-DA79BC15C46E}">
      <text>
        <r>
          <rPr>
            <sz val="10"/>
            <rFont val="Arial"/>
            <family val="2"/>
          </rPr>
          <t xml:space="preserve">CELG FEV/21 LANÇADO NA PLANILHA DE MAR/21
</t>
        </r>
      </text>
    </comment>
    <comment ref="F85" authorId="0" shapeId="0" xr:uid="{3CF6F551-D3D8-4D01-9DE6-EF6B5F2F2C5B}">
      <text>
        <r>
          <rPr>
            <sz val="10"/>
            <rFont val="Arial"/>
            <family val="2"/>
          </rPr>
          <t xml:space="preserve">CELG MAR/21 LANÇADO NA PLANILHA DE ABR/21
</t>
        </r>
      </text>
    </comment>
    <comment ref="F86" authorId="0" shapeId="0" xr:uid="{B712323D-C8E0-4470-9CBA-50DCC325D72B}">
      <text>
        <r>
          <rPr>
            <sz val="10"/>
            <rFont val="Arial"/>
            <family val="2"/>
          </rPr>
          <t xml:space="preserve">CELG ABR/21 LANÇADO NA PLANILHA DE MAI/21
</t>
        </r>
      </text>
    </comment>
    <comment ref="F87" authorId="0" shapeId="0" xr:uid="{14C9BB6A-6E22-4C39-A03C-F674341E1E27}">
      <text>
        <r>
          <rPr>
            <sz val="10"/>
            <rFont val="Arial"/>
            <family val="2"/>
          </rPr>
          <t xml:space="preserve">CELG SET/21  LANÇADO NA PLANILHA DE OUT/21
</t>
        </r>
      </text>
    </comment>
    <comment ref="F88" authorId="0" shapeId="0" xr:uid="{802EA240-D633-4D7F-9F6C-E6263A9B1186}">
      <text>
        <r>
          <rPr>
            <sz val="10"/>
            <rFont val="Arial"/>
            <family val="2"/>
          </rPr>
          <t xml:space="preserve">CELG OUT/21  LANÇADO NA PLANILHA DE NOV/21
</t>
        </r>
      </text>
    </comment>
    <comment ref="F89" authorId="0" shapeId="0" xr:uid="{124B7A26-7C2F-4C6A-8B31-6F7C01808EF5}">
      <text>
        <r>
          <rPr>
            <sz val="10"/>
            <rFont val="Arial"/>
            <family val="2"/>
          </rPr>
          <t xml:space="preserve">CELG  LANÇADO NA PLANILHA DE DEZ/21
</t>
        </r>
        <r>
          <rPr>
            <sz val="9"/>
            <color rgb="FF000000"/>
            <rFont val="Segoe UI"/>
            <family val="2"/>
            <charset val="1"/>
          </rPr>
          <t>CELG NOV/21 ...................R$  82.914,96
CELG DEZ/21 ...................R$  74.611,66</t>
        </r>
      </text>
    </comment>
    <comment ref="F90" authorId="0" shapeId="0" xr:uid="{12FDF250-C484-4D95-B0A4-024A830178F1}">
      <text>
        <r>
          <rPr>
            <sz val="10"/>
            <rFont val="Arial"/>
            <family val="2"/>
          </rPr>
          <t xml:space="preserve">CELG  LANÇADO NA PLANILHA DE DEZ/21
</t>
        </r>
        <r>
          <rPr>
            <sz val="9"/>
            <color rgb="FF000000"/>
            <rFont val="Segoe UI"/>
            <family val="2"/>
            <charset val="1"/>
          </rPr>
          <t>CELG NOV/21 ...................R$  82.914,96
CELG DEZ/21 ...................R$  74.611,66</t>
        </r>
      </text>
    </comment>
    <comment ref="F91" authorId="0" shapeId="0" xr:uid="{1FF2BE22-2001-474F-AA6D-716239F36F16}">
      <text>
        <r>
          <rPr>
            <sz val="10"/>
            <rFont val="Arial"/>
            <family val="2"/>
          </rPr>
          <t xml:space="preserve">R$ 1.281.032,94 - GLOSA REPASSE VIA REGULARIZAÇÃO DE DESPESAS, AO INSTITUTO DE GESTÃO E HUMANIZAÇÃO - IGH, PELOS SERVIÇOS PRESTADOS SEM COBERTURA CONTRATUAL NO HOSPITAL ESTADUAL DE URGÊNCIAS DE APARECIDA DE GOIÂNIA CAIO LOUZADA - HUAPA, NO PERÍODO DE 25/05/2021 A 31/05/2021, NOS MOLDES DA NOTA TÉCNICA Nº 01/2012 DA PROCURADORIA GERAL DO ESTADO E NOTA TÉCNICA 002/2013 ADSET/GAB - SES-GO. . DOCUMENTAÇÃO: DESP Nº 1214/2021 - SUPER- 03082, REQUISIÇÃO DE DESPESA N° 104/2021 - SUPER- 03082 . PERÍODO DE 25/05/2021 a 09/06/2021 VALOR DIÁRIO R$ 213.505,49, PROC.202100010024880
.
R$ 19.350,88 - GLOSA FOLHA DE PESSOAL (R$ 18.576,84) E FORNECIMENTO DE ENERGIA ELÉTRICA (R$ 774,04), REFERENTE AO PERÍODO DE MAI A AGO/21, CONFORME Ofício nº 34279/2021 - SES - PROC.201800010008207, PARTE PARCELA 1/3 VLOR TOTAL R$ 1.764.381,10 (PARTE , JUN/21 R$ 88.912,39, SET/21...R$ R$ 1.164.381,1, NOV/21 300.000,00 E RESTANTE R$ 191.736,73 NA PARCELA MENSAL MAR/22)
.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92" authorId="0" shapeId="0" xr:uid="{B95910FC-BAFD-4337-9C6C-E8E58BEF05EA}">
      <text>
        <r>
          <rPr>
            <sz val="9"/>
            <color rgb="FF000000"/>
            <rFont val="Tahoma"/>
            <family val="2"/>
            <charset val="1"/>
          </rPr>
          <t xml:space="preserve">
.
R$ 88.912,39 - GLOSA FOLHA DE PESSOAL (R$ 85.355,89) E FORNECIMENTO DE ENERGIA ELÉTRICA (R$ 3.556,50), REFERENTE AO PERÍODO DE MAI A AGO/21, CONFORME Ofício nº 34279/2021 - SES - PROC.201800010008207, PARTE PARCELA 1/3 VLOR TOTAL R$ 1.764.381,10 (PARTE MAI/21.......R$ 19.350,88, SET/21...R$ R$ 1.164.381,1, NOV/21 300.000,00 E RESTANTE R$ 191.736,73 NA PARCELA MENSAL MAR/22)</t>
        </r>
      </text>
    </comment>
    <comment ref="F93" authorId="0" shapeId="0" xr:uid="{694988E3-CC86-4D59-978E-68C8FFDF145C}">
      <text>
        <r>
          <rPr>
            <sz val="10"/>
            <rFont val="Arial"/>
            <family val="2"/>
          </rPr>
          <t xml:space="preserve">R$ 1.164.381,10 - GLOSA FOLHA DE PESSOAL (R$ 1.117.805.86) E FORNECIMENTO DE ENERGIA ELÉTRICA (R$ 46.575,24) , REFERENTE AO PERÍODO DE MAI A AGO/21, CONFORME Ofício nº 34279/2021 - SES - PROC.201800010008207, PARTE PARCELA 1/3 VLOR TOTAL R$ 1.764.381,10 (PARTE MAI/21.......R$ 19.350,88, JUN/21 R$ 88.912,39, NOV/21 300.000,00 E RESTANTE R$ 191.736,73 NA PARCELA MENSAL MAR/22)
.
R$ 3.250.959,56 - GLOSA REPASSE EFETIVADO VIA  REGULARIZAÇÃO DE DESPESA AO PERÍODO DE 01/09/2021 A 15/09/2021, RELATIVO AO 7º TERMO ADITIVO AO CONTRATO DE GESTÃO Nº 096/2012 A SER FIRMADO ENTRE O ESTADO DE GOIÁS, ATRAVÉS DA SES/GO E O INSTITUTO DE GESTÃO E HUMANIZAÇÃO - IGH, PARA O GERENCIAMENTO, OPERACIONALIZAÇÃO E EXECUÇÃO DAS AÇÕES NO HOSPITAL ESTADUAL DE URGÊNCIAS DE APARECIDA DE GOIÂNIA CAIO LOUZADA - HUAPA, INCLUINDO O PROGRAMA DE RESIDÊNCIA MÉDICA. . DOCUMENTOS: REQUISIÇÃO DE DESPESA N° 182/2021 – SUPER, TERMO DE RECONHECIMENTO DE DÍVIDA, ANEXO II. . PROC.202100010024880
</t>
        </r>
      </text>
    </comment>
    <comment ref="F94" authorId="0" shapeId="0" xr:uid="{A344ACB5-CB7D-463F-8EAE-82621D648289}">
      <text>
        <r>
          <rPr>
            <sz val="10"/>
            <rFont val="Arial"/>
            <family val="2"/>
          </rPr>
          <t xml:space="preserve">R$ 1.764.381,10 - GLOSA FOLHA DE PESSOAL E FORNECIMENTO DE ENERGIA ELÉTRICA, REFERENTE AO PERÍODO DE MAI A AGO/21, CONFORME Ofício nº 34279/2021 - SES - PROC.201800010008207, PARCELA 2/3.
</t>
        </r>
      </text>
    </comment>
    <comment ref="F95" authorId="0" shapeId="0" xr:uid="{0614BEF5-0296-4878-B714-038070C6F6EA}">
      <text>
        <r>
          <rPr>
            <sz val="10"/>
            <rFont val="Arial"/>
            <family val="2"/>
          </rPr>
          <t xml:space="preserve">GLOSA FOLHA DE PESSOAL E FORNECIMENTO DE ENERGIA ELÉTRICA , REFERENTE AO PERÍODO DE MAI A AGO/21, CONFORME Ofício nº 34279/2021 - SES - PROC.201800010008207, 
PARCELA 3/3.............R$ 1.764.381,11
RESTANTE PARCELA 1/3.........R$ 300.000,00 GLOSA FOLHA DE PESSOAL (R$ 288.000,00) E FORNECIMENTO DE ENERGIA ELÉTRICA (R$ 12.000,00)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<sst xmlns="http://schemas.openxmlformats.org/spreadsheetml/2006/main" count="191" uniqueCount="82">
  <si>
    <t>Relatório Resumido da Execução Orçamentária e Financeira por Contrato de Gestão</t>
  </si>
  <si>
    <t>Mês/Ano: 2021</t>
  </si>
  <si>
    <t>Órgão Contratante: SECRETARIA DE ESTADO DA SAÚDE – SES/GO.</t>
  </si>
  <si>
    <t>CNPJ: 02.529.964/0001-57</t>
  </si>
  <si>
    <t>Organização Social Contratada : INSTITUTO DE GESTÃO E HUMANIZAÇÃO – IGH</t>
  </si>
  <si>
    <t>CNPJ: 11.858.570/0004-86</t>
  </si>
  <si>
    <t>Unidade Gerida: Hospital Estadual de Aparecida de Goiânia Caio Louzada – HEAPA</t>
  </si>
  <si>
    <t>Contrato de Gestão nº: CONTRATO Nº 096/2016  - 6º Termo Aditivo E 7° Termo Aditivo</t>
  </si>
  <si>
    <t>Vigência do Contrato de Gestão - Início 04/07/2013     Término 03/07/2014 /  6º Termo Aditivo: Início  25-05-20 a 24-05-2 1Término  Término : 24-05-2 1/ 7º Termo Aditivo: Início:  25/05/2021 a 24/05/2022</t>
  </si>
  <si>
    <t>Previsão de Repasse Mensal do Contrato de Gestão/6 ° ADITIVO - Custeio : R$ 5.867.659,22 E     7 ° ADITIVO - Custeio : R$ 6.501.919,12  Processo nº: 201200010002131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</si>
  <si>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</si>
  <si>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</si>
  <si>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</si>
  <si>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</si>
  <si>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</si>
  <si>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</si>
  <si>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</si>
  <si>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</si>
  <si>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</si>
  <si>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</si>
  <si>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</si>
  <si>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</si>
  <si>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</si>
  <si>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</si>
  <si>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10=(5-6)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</si>
  <si>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</si>
  <si>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</si>
  <si>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</si>
  <si>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</si>
  <si>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</si>
  <si>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</si>
  <si>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</si>
  <si>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</si>
  <si>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</si>
  <si>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</si>
  <si>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</si>
  <si>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</si>
  <si>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</si>
  <si>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</si>
  <si>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</si>
  <si>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</si>
  <si>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 xml:space="preserve">Período da APLICAÇÃO da Glosa (mês/ano)- </t>
  </si>
  <si>
    <t>Competência do DESPESA (mês/ano)</t>
  </si>
  <si>
    <t>Área Responsável</t>
  </si>
  <si>
    <t>Glosa - Servidores cedidos.</t>
  </si>
  <si>
    <t>3.1.91.11.10</t>
  </si>
  <si>
    <t>01/2021</t>
  </si>
  <si>
    <t>SES/GAAL-11410, SES/GMAE-14421 E SES/SUPECC-03082.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</si>
  <si>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</si>
  <si>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</si>
  <si>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</si>
  <si>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</si>
  <si>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</si>
  <si>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</si>
  <si>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</si>
  <si>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</si>
  <si>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</si>
  <si>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</si>
  <si>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*Glosa - Servidores cedidos.</t>
  </si>
  <si>
    <t>12/2021</t>
  </si>
  <si>
    <t>1/2021</t>
  </si>
  <si>
    <t>Glosa -Residentes (Programa de Residência Médica).</t>
  </si>
  <si>
    <t>Glosa- Concessionárias (faturas da energia).</t>
  </si>
  <si>
    <t>3.3.90.39.04</t>
  </si>
  <si>
    <t>4/2021</t>
  </si>
  <si>
    <t>5/2021</t>
  </si>
  <si>
    <t xml:space="preserve">CELG  LANÇADO NA PLANILHA DE DEZ/21
CELG NOV/21 ...................R$  82.914,96
</t>
  </si>
  <si>
    <t>CELG  LANÇADO NA PLANILHA DE DEZ/21
CELG DEZ/21 ...................R$  74.611,66</t>
  </si>
  <si>
    <t>Glosa- Redução valor contrato</t>
  </si>
  <si>
    <t>PERÍODO DE MAI A AGO/21</t>
  </si>
  <si>
    <t>R$ 19.350,88 - GLOSA FOLHA DE PESSOAL (R$ 18.576,84) E FORNECIMENTO DE ENERGIA ELÉTRICA (R$ 774,04), REFERENTE AO PERÍODO DE MAI A AGO/21, CONFORME Ofício nº 34279/2021 - SES - PROC.201800010008207, PARTE PARCELA 1/3 VLOR TOTAL R$ 1.764.381,10 (PARTE , JUN/21 R$ 88.912,39, SET/21...R$ R$ 1.164.381,1, NOV/21 300.000,00 E RESTANTE R$ 191.736,73 NA PARCELA MENSAL MAR/22)</t>
  </si>
  <si>
    <t>R$ 88.912,39 - GLOSA FOLHA DE PESSOAL (R$ 85.355,89) E FORNECIMENTO DE ENERGIA ELÉTRICA (R$ 3.556,50), REFERENTE AO PERÍODO DE MAI A AGO/21, CONFORME Ofício nº 34279/2021 - SES - PROC.201800010008207, PARTE PARCELA 1/3 VLOR TOTAL R$ 1.764.381,10 (PARTE MAI/21.......R$ 19.350,88, SET/21...R$ R$ 1.164.381,1, NOV/21 300.000,00 E RESTANTE R$ 191.736,73 NA PARCELA MENSAL MAR/22)</t>
  </si>
  <si>
    <t>R$ 1.164.381,10 - GLOSA FOLHA DE PESSOAL (R$ 1.117.805.86) E FORNECIMENTO DE ENERGIA ELÉTRICA (R$ 46.575,24) , REFERENTE AO PERÍODO DE MAI A AGO/21, CONFORME Ofício nº 34279/2021 - SES - PROC.201800010008207, PARTE PARCELA 1/3 VLOR TOTAL R$ 1.764.381,10 (PARTE MAI/21.......R$ 19.350,88, JUN/21 R$ 88.912,39, NOV/21 300.000,00 E RESTANTE R$ 191.736,73 NA PARCELA MENSAL MAR/22)
.</t>
  </si>
  <si>
    <t>GLOSA FOLHA DE PESSOAL E FORNECIMENTO DE ENERGIA ELÉTRICA , REFERENTE AO PERÍODO DE MAI A AGO/21, CONFORME Ofício nº 34279/2021 - SES - PROC.201800010008207, 
PARCELA 3/3.............R$ 1.764.381,11
RESTANTE PARCELA 1/3.........R$ 300.000,00 GLOSA FOLHA DE PESSOAL (R$ 288.000,00) E FORNECIMENTO DE ENERGIA ELÉTRICA (R$ 12.000,00)</t>
  </si>
  <si>
    <t>Total Geral</t>
  </si>
  <si>
    <t xml:space="preserve">* Glosa aplicada com valor estimado - ajuste será realizado posteriormente, quando informado pela SES/GMAE - CG-14421. </t>
  </si>
  <si>
    <r>
      <t xml:space="preserve">Nota Explicativa:8. Pagamentos (repasses – Restos a Pagar)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 xml:space="preserve">Repasses referente ao custeio,  parcelas de referência:                                                                                                                                                                                                                                                                                                          NOVEMBRO 2016 </t>
    </r>
    <r>
      <rPr>
        <b/>
        <sz val="10"/>
        <color rgb="FF000000"/>
        <rFont val="Calibri"/>
        <family val="2"/>
      </rPr>
      <t>R$ 142.250,10</t>
    </r>
    <r>
      <rPr>
        <sz val="10"/>
        <color rgb="FF000000"/>
        <rFont val="Calibri"/>
        <family val="2"/>
      </rPr>
      <t xml:space="preserve">-  DEZEMBRO 2016 - </t>
    </r>
    <r>
      <rPr>
        <b/>
        <sz val="10"/>
        <color rgb="FF000000"/>
        <rFont val="Calibri"/>
        <family val="2"/>
      </rPr>
      <t>R$ 822.684,30</t>
    </r>
    <r>
      <rPr>
        <sz val="10"/>
        <color rgb="FF000000"/>
        <rFont val="Calibri"/>
        <family val="2"/>
      </rPr>
      <t>-, Janeiro 2017-</t>
    </r>
    <r>
      <rPr>
        <b/>
        <sz val="10"/>
        <color rgb="FF000000"/>
        <rFont val="Calibri"/>
        <family val="2"/>
      </rPr>
      <t>R$ 777.268,82</t>
    </r>
    <r>
      <rPr>
        <sz val="10"/>
        <color rgb="FF000000"/>
        <rFont val="Calibri"/>
        <family val="2"/>
      </rPr>
      <t xml:space="preserve">, fevereiro 2017- </t>
    </r>
    <r>
      <rPr>
        <b/>
        <sz val="10"/>
        <color rgb="FF000000"/>
        <rFont val="Calibri"/>
        <family val="2"/>
      </rPr>
      <t>R$ 1.053.345,17</t>
    </r>
    <r>
      <rPr>
        <sz val="10"/>
        <color rgb="FF000000"/>
        <rFont val="Calibri"/>
        <family val="2"/>
      </rPr>
      <t xml:space="preserve">, Março 2017- </t>
    </r>
    <r>
      <rPr>
        <b/>
        <sz val="10"/>
        <color rgb="FF000000"/>
        <rFont val="Calibri"/>
        <family val="2"/>
      </rPr>
      <t xml:space="preserve">R$ 933.680,08.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>R$ 2406,00</t>
    </r>
    <r>
      <rPr>
        <sz val="10"/>
        <color rgb="FF000000"/>
        <rFont val="Calibri"/>
        <family val="2"/>
      </rPr>
      <t xml:space="preserve"> - RESSARCIMENTO OPME - PACIENTE  DORI DE ARAÚJO SOARES UTILIZADA EM 06/09/17  NO HUAPA PROC.201700010015136.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</rPr>
      <t>R$ 2.421,34-</t>
    </r>
    <r>
      <rPr>
        <sz val="10"/>
        <color rgb="FF000000"/>
        <rFont val="Calibri"/>
        <family val="2"/>
      </rPr>
      <t xml:space="preserve"> RESSARCIMENTO OPME, PARA PACIENTE JOSÉ DA SILVA EM SET/17 PROC.201700010016296.  </t>
    </r>
    <r>
      <rPr>
        <b/>
        <sz val="10"/>
        <color rgb="FF000000"/>
        <rFont val="Calibri"/>
        <family val="2"/>
        <charset val="1"/>
      </rPr>
      <t xml:space="preserve">                                                                                                                                                                                                                            R$ 6.944,49 - </t>
    </r>
    <r>
      <rPr>
        <sz val="10"/>
        <color rgb="FF000000"/>
        <rFont val="Calibri"/>
        <family val="2"/>
      </rPr>
      <t xml:space="preserve">PROC.201800010001166 - RESSARC.OPME PAC.MARIA SOLONY LEITE MARTINS EM MAR/18 </t>
    </r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</si>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</sst>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16]mmmm\-yy;@"/>
    <numFmt numFmtId="166" formatCode="[$-416]mmm\-yy;@"/>
  </numFmts>
  <fonts count="1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theme="0"/>
      <name val="Calibri"/>
      <family val="2"/>
      <charset val="1"/>
    </font>
    <font>
      <sz val="7"/>
      <color rgb="FF000000"/>
      <name val="Calibri"/>
      <family val="2"/>
      <charset val="1"/>
    </font>
    <font>
      <u/>
      <sz val="10"/>
      <color rgb="FF000000"/>
      <name val="Calibri"/>
      <family val="2"/>
      <charset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  <font>
      <sz val="9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Border="0" applyProtection="0"/>
  </cellStyleXfs>
  <cellXfs count="7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 wrapText="1"/>
    </xf>
    <xf numFmtId="165" fontId="3" fillId="0" borderId="14" xfId="0" applyNumberFormat="1" applyFont="1" applyBorder="1" applyAlignment="1">
      <alignment horizontal="center" wrapText="1"/>
    </xf>
    <xf numFmtId="164" fontId="3" fillId="0" borderId="14" xfId="0" applyNumberFormat="1" applyFont="1" applyBorder="1" applyAlignment="1">
      <alignment wrapText="1"/>
    </xf>
    <xf numFmtId="0" fontId="3" fillId="0" borderId="14" xfId="0" applyFont="1" applyBorder="1" applyAlignment="1">
      <alignment wrapText="1"/>
    </xf>
    <xf numFmtId="164" fontId="3" fillId="0" borderId="15" xfId="0" applyNumberFormat="1" applyFont="1" applyBorder="1" applyAlignment="1">
      <alignment wrapText="1"/>
    </xf>
    <xf numFmtId="43" fontId="0" fillId="0" borderId="0" xfId="0" applyNumberFormat="1"/>
    <xf numFmtId="17" fontId="3" fillId="0" borderId="16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center" wrapText="1"/>
    </xf>
    <xf numFmtId="0" fontId="3" fillId="0" borderId="15" xfId="0" applyFont="1" applyBorder="1" applyAlignment="1">
      <alignment wrapText="1"/>
    </xf>
    <xf numFmtId="0" fontId="6" fillId="0" borderId="15" xfId="0" applyFont="1" applyBorder="1" applyAlignment="1">
      <alignment wrapText="1"/>
    </xf>
    <xf numFmtId="164" fontId="6" fillId="0" borderId="14" xfId="0" applyNumberFormat="1" applyFont="1" applyBorder="1" applyAlignment="1">
      <alignment wrapText="1"/>
    </xf>
    <xf numFmtId="0" fontId="3" fillId="4" borderId="12" xfId="0" applyFont="1" applyFill="1" applyBorder="1" applyAlignment="1">
      <alignment wrapText="1"/>
    </xf>
    <xf numFmtId="164" fontId="5" fillId="4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wrapText="1"/>
    </xf>
    <xf numFmtId="0" fontId="5" fillId="3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4" fontId="3" fillId="0" borderId="17" xfId="1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49" fontId="0" fillId="0" borderId="17" xfId="0" applyNumberFormat="1" applyBorder="1" applyAlignment="1">
      <alignment horizontal="center" vertical="center"/>
    </xf>
    <xf numFmtId="166" fontId="3" fillId="0" borderId="17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64" fontId="3" fillId="0" borderId="17" xfId="2" applyFont="1" applyBorder="1" applyAlignment="1" applyProtection="1">
      <alignment horizontal="right" vertical="center"/>
    </xf>
    <xf numFmtId="0" fontId="3" fillId="0" borderId="17" xfId="0" applyFont="1" applyBorder="1" applyAlignment="1">
      <alignment vertical="center" wrapText="1"/>
    </xf>
    <xf numFmtId="164" fontId="3" fillId="0" borderId="18" xfId="0" applyNumberFormat="1" applyFont="1" applyBorder="1" applyAlignment="1">
      <alignment horizontal="right" vertical="center"/>
    </xf>
    <xf numFmtId="164" fontId="3" fillId="0" borderId="17" xfId="0" applyNumberFormat="1" applyFont="1" applyBorder="1" applyAlignment="1">
      <alignment horizontal="right" vertical="center"/>
    </xf>
    <xf numFmtId="164" fontId="3" fillId="0" borderId="19" xfId="0" applyNumberFormat="1" applyFont="1" applyBorder="1" applyAlignment="1">
      <alignment horizontal="right" vertical="center"/>
    </xf>
    <xf numFmtId="49" fontId="0" fillId="0" borderId="18" xfId="0" applyNumberFormat="1" applyBorder="1" applyAlignment="1">
      <alignment horizontal="center" vertical="center"/>
    </xf>
    <xf numFmtId="164" fontId="9" fillId="0" borderId="17" xfId="2" applyFont="1" applyBorder="1" applyAlignment="1" applyProtection="1">
      <alignment horizontal="right" vertical="center"/>
    </xf>
    <xf numFmtId="164" fontId="10" fillId="0" borderId="17" xfId="2" applyFont="1" applyBorder="1" applyAlignment="1" applyProtection="1">
      <alignment horizontal="right" vertical="center"/>
    </xf>
    <xf numFmtId="164" fontId="11" fillId="0" borderId="17" xfId="2" applyFont="1" applyBorder="1" applyAlignment="1" applyProtection="1">
      <alignment horizontal="right" vertical="center"/>
    </xf>
    <xf numFmtId="164" fontId="3" fillId="0" borderId="18" xfId="2" applyFont="1" applyBorder="1" applyAlignment="1" applyProtection="1">
      <alignment horizontal="right" vertical="center"/>
    </xf>
    <xf numFmtId="166" fontId="3" fillId="0" borderId="17" xfId="0" applyNumberFormat="1" applyFont="1" applyBorder="1" applyAlignment="1">
      <alignment vertical="center" wrapText="1"/>
    </xf>
    <xf numFmtId="0" fontId="5" fillId="5" borderId="17" xfId="0" applyFont="1" applyFill="1" applyBorder="1" applyAlignment="1">
      <alignment vertical="center" wrapText="1"/>
    </xf>
    <xf numFmtId="164" fontId="5" fillId="5" borderId="17" xfId="0" applyNumberFormat="1" applyFont="1" applyFill="1" applyBorder="1" applyAlignment="1">
      <alignment horizontal="right" vertical="center" wrapText="1"/>
    </xf>
    <xf numFmtId="0" fontId="3" fillId="5" borderId="17" xfId="0" applyFont="1" applyFill="1" applyBorder="1" applyAlignment="1">
      <alignment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Normal" xfId="0" builtinId="0"/>
    <cellStyle name="Normal 65" xfId="1" xr:uid="{FF18E36F-A1AB-4178-8758-CBC3A721EC29}"/>
    <cellStyle name="Vírgula 44" xfId="2" xr:uid="{58DB419D-C8A9-482D-A911-3910BB6924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E7FE4-DFB1-43B8-91F9-ED34E3725AA8}">
  <sheetPr codeName="Planilha7">
    <tabColor rgb="FF92D050"/>
    <pageSetUpPr fitToPage="1"/>
  </sheetPr>
  <dimension ref="A1:W145"/>
  <sheetViews>
    <sheetView tabSelected="1" zoomScale="110" zoomScaleNormal="110" workbookViewId="0">
      <selection activeCell="A13" sqref="A13:V13"/>
    </sheetView>
  </sheetViews>
  <sheetFormatPr defaultColWidth="8.7109375" defaultRowHeight="15" x14ac:dyDescent="0.25"/>
  <cols>
    <col min="1" max="1" width="9.42578125" customWidth="1"/>
    <col min="2" max="2" width="14.28515625" customWidth="1"/>
    <col min="3" max="3" width="14.7109375" style="76" customWidth="1"/>
    <col min="4" max="5" width="14.7109375" customWidth="1"/>
    <col min="6" max="6" width="16.28515625" customWidth="1"/>
    <col min="7" max="7" width="14.7109375" customWidth="1"/>
    <col min="8" max="8" width="16.5703125" customWidth="1"/>
    <col min="9" max="9" width="17.42578125" customWidth="1"/>
    <col min="10" max="10" width="15.28515625" customWidth="1"/>
    <col min="11" max="11" width="15" customWidth="1"/>
    <col min="12" max="13" width="15.28515625" customWidth="1"/>
    <col min="14" max="14" width="15.28515625" style="76" customWidth="1"/>
    <col min="15" max="15" width="15.28515625" customWidth="1"/>
    <col min="16" max="22" width="15.42578125" customWidth="1"/>
    <col min="23" max="23" width="14.28515625" bestFit="1" customWidth="1"/>
    <col min="24" max="24" width="17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5.75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5.75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8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3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3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3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3" ht="75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8" t="s">
        <v>21</v>
      </c>
      <c r="R20" s="17" t="s">
        <v>22</v>
      </c>
      <c r="S20" s="17"/>
      <c r="T20" s="17" t="s">
        <v>23</v>
      </c>
      <c r="U20" s="17"/>
      <c r="V20" s="16" t="s">
        <v>24</v>
      </c>
    </row>
    <row r="21" spans="1:23" ht="33" customHeight="1" thickBot="1" x14ac:dyDescent="0.3">
      <c r="A21" s="12"/>
      <c r="B21" s="15"/>
      <c r="C21" s="16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25</v>
      </c>
      <c r="K21" s="19" t="s">
        <v>28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19" t="s">
        <v>25</v>
      </c>
      <c r="U21" s="19" t="s">
        <v>29</v>
      </c>
      <c r="V21" s="16"/>
    </row>
    <row r="22" spans="1:23" ht="15.75" thickBot="1" x14ac:dyDescent="0.3">
      <c r="A22" s="20">
        <v>44197</v>
      </c>
      <c r="B22" s="21">
        <v>5867659.2199999997</v>
      </c>
      <c r="C22" s="21">
        <v>5867659.2199999997</v>
      </c>
      <c r="D22" s="21">
        <v>10211609.879999999</v>
      </c>
      <c r="E22" s="21"/>
      <c r="F22" s="21"/>
      <c r="G22" s="21">
        <v>8437609.8800000008</v>
      </c>
      <c r="H22" s="21"/>
      <c r="I22" s="21"/>
      <c r="J22" s="21">
        <v>1523708.56</v>
      </c>
      <c r="K22" s="22">
        <v>44197</v>
      </c>
      <c r="L22" s="23">
        <v>4343950.66</v>
      </c>
      <c r="M22" s="23"/>
      <c r="N22" s="23"/>
      <c r="O22" s="24"/>
      <c r="P22" s="24"/>
      <c r="Q22" s="24"/>
      <c r="R22" s="24"/>
      <c r="S22" s="24"/>
      <c r="T22" s="24"/>
      <c r="U22" s="24"/>
      <c r="V22" s="25">
        <f t="shared" ref="V22:V52" si="0">((L22+M22+N22)-O22-P22-Q22+(R22+S22+T22+U22))</f>
        <v>4343950.66</v>
      </c>
      <c r="W22" s="26"/>
    </row>
    <row r="23" spans="1:23" ht="15.75" thickBot="1" x14ac:dyDescent="0.3">
      <c r="A23" s="27">
        <v>44197</v>
      </c>
      <c r="B23" s="21"/>
      <c r="C23" s="21"/>
      <c r="D23" s="21"/>
      <c r="E23" s="21"/>
      <c r="F23" s="21"/>
      <c r="G23" s="21"/>
      <c r="H23" s="21"/>
      <c r="I23" s="21"/>
      <c r="J23" s="21"/>
      <c r="K23" s="22">
        <v>44228</v>
      </c>
      <c r="L23" s="23">
        <v>4093659.22</v>
      </c>
      <c r="M23" s="23"/>
      <c r="N23" s="23"/>
      <c r="O23" s="24"/>
      <c r="P23" s="24"/>
      <c r="Q23" s="24"/>
      <c r="R23" s="24"/>
      <c r="S23" s="24"/>
      <c r="T23" s="24"/>
      <c r="U23" s="24"/>
      <c r="V23" s="25">
        <f t="shared" si="0"/>
        <v>4093659.22</v>
      </c>
      <c r="W23" s="26"/>
    </row>
    <row r="24" spans="1:23" ht="15.75" thickBot="1" x14ac:dyDescent="0.3">
      <c r="A24" s="27">
        <v>44228</v>
      </c>
      <c r="B24" s="21">
        <v>5867659.2199999997</v>
      </c>
      <c r="C24" s="21">
        <v>5867659.2199999997</v>
      </c>
      <c r="D24" s="21">
        <v>6495006.6299999999</v>
      </c>
      <c r="E24" s="21"/>
      <c r="F24" s="21"/>
      <c r="G24" s="21">
        <v>4093659.22</v>
      </c>
      <c r="H24" s="21"/>
      <c r="I24" s="21"/>
      <c r="J24" s="21">
        <v>1577105.1699999997</v>
      </c>
      <c r="K24" s="28">
        <v>44256</v>
      </c>
      <c r="L24" s="23">
        <v>4093659.22</v>
      </c>
      <c r="M24" s="23"/>
      <c r="N24" s="23"/>
      <c r="O24" s="29"/>
      <c r="P24" s="29"/>
      <c r="Q24" s="29"/>
      <c r="R24" s="29"/>
      <c r="S24" s="29"/>
      <c r="T24" s="29"/>
      <c r="U24" s="29"/>
      <c r="V24" s="25">
        <f t="shared" si="0"/>
        <v>4093659.22</v>
      </c>
      <c r="W24" s="26"/>
    </row>
    <row r="25" spans="1:23" ht="15.75" thickBot="1" x14ac:dyDescent="0.3">
      <c r="A25" s="20">
        <v>44256</v>
      </c>
      <c r="B25" s="21">
        <v>5867659.2199999997</v>
      </c>
      <c r="C25" s="21">
        <v>5867659.2199999997</v>
      </c>
      <c r="D25" s="21">
        <v>4000000</v>
      </c>
      <c r="E25" s="21">
        <v>344982.07</v>
      </c>
      <c r="F25" s="21">
        <v>1500.08</v>
      </c>
      <c r="G25" s="21">
        <v>4290554.05</v>
      </c>
      <c r="H25" s="21">
        <v>126681.06</v>
      </c>
      <c r="I25" s="21">
        <v>1500.08</v>
      </c>
      <c r="J25" s="21">
        <v>1550087.5499999998</v>
      </c>
      <c r="K25" s="28">
        <v>44228</v>
      </c>
      <c r="L25" s="23">
        <v>196894.83</v>
      </c>
      <c r="M25" s="23"/>
      <c r="N25" s="23"/>
      <c r="O25" s="29"/>
      <c r="P25" s="29"/>
      <c r="Q25" s="29"/>
      <c r="R25" s="29"/>
      <c r="S25" s="29"/>
      <c r="T25" s="29"/>
      <c r="U25" s="29"/>
      <c r="V25" s="25">
        <f t="shared" si="0"/>
        <v>196894.83</v>
      </c>
      <c r="W25" s="26"/>
    </row>
    <row r="26" spans="1:23" ht="15.75" thickBot="1" x14ac:dyDescent="0.3">
      <c r="A26" s="27">
        <v>44256</v>
      </c>
      <c r="B26" s="21"/>
      <c r="C26" s="21"/>
      <c r="D26" s="21"/>
      <c r="E26" s="21"/>
      <c r="F26" s="21"/>
      <c r="G26" s="21"/>
      <c r="H26" s="21"/>
      <c r="I26" s="21"/>
      <c r="J26" s="21"/>
      <c r="K26" s="28">
        <v>44287</v>
      </c>
      <c r="L26" s="23">
        <v>4093659.22</v>
      </c>
      <c r="M26" s="23"/>
      <c r="N26" s="23"/>
      <c r="O26" s="29"/>
      <c r="P26" s="29"/>
      <c r="Q26" s="29"/>
      <c r="R26" s="29"/>
      <c r="S26" s="29"/>
      <c r="T26" s="29"/>
      <c r="U26" s="29"/>
      <c r="V26" s="25">
        <f t="shared" si="0"/>
        <v>4093659.22</v>
      </c>
      <c r="W26" s="26"/>
    </row>
    <row r="27" spans="1:23" ht="15.75" thickBot="1" x14ac:dyDescent="0.3">
      <c r="A27" s="27">
        <v>44256</v>
      </c>
      <c r="B27" s="21"/>
      <c r="C27" s="21"/>
      <c r="D27" s="21"/>
      <c r="E27" s="21"/>
      <c r="F27" s="21"/>
      <c r="G27" s="21"/>
      <c r="H27" s="21"/>
      <c r="I27" s="21"/>
      <c r="J27" s="21"/>
      <c r="K27" s="28">
        <v>44256</v>
      </c>
      <c r="L27" s="23"/>
      <c r="M27" s="23">
        <v>126681.06</v>
      </c>
      <c r="N27" s="23">
        <v>1500.08</v>
      </c>
      <c r="O27" s="29"/>
      <c r="P27" s="29"/>
      <c r="Q27" s="29"/>
      <c r="R27" s="29"/>
      <c r="S27" s="29"/>
      <c r="T27" s="29"/>
      <c r="U27" s="29"/>
      <c r="V27" s="25">
        <f t="shared" si="0"/>
        <v>128181.14</v>
      </c>
      <c r="W27" s="26"/>
    </row>
    <row r="28" spans="1:23" ht="15.75" thickBot="1" x14ac:dyDescent="0.3">
      <c r="A28" s="27">
        <v>44287</v>
      </c>
      <c r="B28" s="21">
        <v>5867659.2199999997</v>
      </c>
      <c r="C28" s="21">
        <v>5867659.2199999997</v>
      </c>
      <c r="D28" s="21"/>
      <c r="E28" s="21"/>
      <c r="F28" s="21"/>
      <c r="G28" s="21">
        <v>3497369.8</v>
      </c>
      <c r="H28" s="21">
        <v>104930.16</v>
      </c>
      <c r="I28" s="21"/>
      <c r="J28" s="21">
        <v>1420670.03</v>
      </c>
      <c r="K28" s="28">
        <v>44256</v>
      </c>
      <c r="L28" s="23">
        <v>223912.45</v>
      </c>
      <c r="M28" s="23">
        <v>104930.16</v>
      </c>
      <c r="N28" s="23"/>
      <c r="O28" s="29"/>
      <c r="P28" s="29"/>
      <c r="Q28" s="29"/>
      <c r="R28" s="29"/>
      <c r="S28" s="29"/>
      <c r="T28" s="29"/>
      <c r="U28" s="29"/>
      <c r="V28" s="25">
        <f t="shared" si="0"/>
        <v>328842.61</v>
      </c>
      <c r="W28" s="26"/>
    </row>
    <row r="29" spans="1:23" ht="15.75" thickBot="1" x14ac:dyDescent="0.3">
      <c r="A29" s="27">
        <v>44287</v>
      </c>
      <c r="B29" s="21"/>
      <c r="C29" s="21"/>
      <c r="D29" s="21"/>
      <c r="E29" s="21"/>
      <c r="F29" s="21"/>
      <c r="G29" s="21"/>
      <c r="H29" s="21"/>
      <c r="I29" s="21"/>
      <c r="J29" s="21"/>
      <c r="K29" s="28">
        <v>44287</v>
      </c>
      <c r="L29" s="23">
        <v>353329.97</v>
      </c>
      <c r="M29" s="23"/>
      <c r="N29" s="23"/>
      <c r="O29" s="29"/>
      <c r="P29" s="29"/>
      <c r="Q29" s="29"/>
      <c r="R29" s="29"/>
      <c r="S29" s="29"/>
      <c r="T29" s="29"/>
      <c r="U29" s="29"/>
      <c r="V29" s="25">
        <f t="shared" si="0"/>
        <v>353329.97</v>
      </c>
      <c r="W29" s="26"/>
    </row>
    <row r="30" spans="1:23" ht="15.75" thickBot="1" x14ac:dyDescent="0.3">
      <c r="A30" s="27">
        <v>44287</v>
      </c>
      <c r="B30" s="21"/>
      <c r="C30" s="21"/>
      <c r="D30" s="21"/>
      <c r="E30" s="21"/>
      <c r="F30" s="21"/>
      <c r="G30" s="21"/>
      <c r="H30" s="21"/>
      <c r="I30" s="21"/>
      <c r="J30" s="21"/>
      <c r="K30" s="28">
        <v>44317</v>
      </c>
      <c r="L30" s="23">
        <v>2920127.38</v>
      </c>
      <c r="M30" s="23"/>
      <c r="N30" s="23"/>
      <c r="O30" s="29"/>
      <c r="P30" s="29"/>
      <c r="Q30" s="29"/>
      <c r="R30" s="30"/>
      <c r="S30" s="29"/>
      <c r="T30" s="29"/>
      <c r="U30" s="29"/>
      <c r="V30" s="25">
        <f t="shared" si="0"/>
        <v>2920127.38</v>
      </c>
      <c r="W30" s="26"/>
    </row>
    <row r="31" spans="1:23" ht="15.75" thickBot="1" x14ac:dyDescent="0.3">
      <c r="A31" s="20">
        <v>44317</v>
      </c>
      <c r="B31" s="21">
        <v>5994511.2039999999</v>
      </c>
      <c r="C31" s="21">
        <v>5994511.2039999999</v>
      </c>
      <c r="D31" s="21"/>
      <c r="E31" s="21"/>
      <c r="F31" s="21"/>
      <c r="G31" s="21">
        <v>387423.56</v>
      </c>
      <c r="H31" s="21"/>
      <c r="I31" s="21"/>
      <c r="J31" s="21">
        <v>1405927.3199999998</v>
      </c>
      <c r="K31" s="28">
        <v>42675</v>
      </c>
      <c r="L31" s="23"/>
      <c r="M31" s="23"/>
      <c r="N31" s="23"/>
      <c r="O31" s="29"/>
      <c r="P31" s="29"/>
      <c r="Q31" s="29"/>
      <c r="R31" s="31">
        <v>142250.1</v>
      </c>
      <c r="S31" s="29"/>
      <c r="T31" s="29"/>
      <c r="U31" s="29"/>
      <c r="V31" s="25">
        <f t="shared" si="0"/>
        <v>142250.1</v>
      </c>
      <c r="W31" s="26"/>
    </row>
    <row r="32" spans="1:23" ht="15.75" thickBot="1" x14ac:dyDescent="0.3">
      <c r="A32" s="27">
        <v>44317</v>
      </c>
      <c r="B32" s="21"/>
      <c r="C32" s="21"/>
      <c r="D32" s="21"/>
      <c r="E32" s="21"/>
      <c r="F32" s="21"/>
      <c r="G32" s="21"/>
      <c r="H32" s="21"/>
      <c r="I32" s="21"/>
      <c r="J32" s="21"/>
      <c r="K32" s="28">
        <v>42705</v>
      </c>
      <c r="L32" s="23"/>
      <c r="M32" s="23"/>
      <c r="N32" s="23"/>
      <c r="O32" s="29"/>
      <c r="P32" s="29"/>
      <c r="Q32" s="29"/>
      <c r="R32" s="31">
        <v>822684.3</v>
      </c>
      <c r="S32" s="29"/>
      <c r="T32" s="29"/>
      <c r="U32" s="29"/>
      <c r="V32" s="25">
        <f t="shared" si="0"/>
        <v>822684.3</v>
      </c>
      <c r="W32" s="26"/>
    </row>
    <row r="33" spans="1:23" ht="15.75" thickBot="1" x14ac:dyDescent="0.3">
      <c r="A33" s="20">
        <v>44317</v>
      </c>
      <c r="B33" s="21"/>
      <c r="C33" s="21"/>
      <c r="D33" s="21"/>
      <c r="E33" s="21"/>
      <c r="F33" s="21"/>
      <c r="G33" s="21"/>
      <c r="H33" s="21"/>
      <c r="I33" s="21"/>
      <c r="J33" s="21"/>
      <c r="K33" s="28">
        <v>42736</v>
      </c>
      <c r="L33" s="23"/>
      <c r="M33" s="23"/>
      <c r="N33" s="23"/>
      <c r="O33" s="29"/>
      <c r="P33" s="29"/>
      <c r="Q33" s="29"/>
      <c r="R33" s="31">
        <v>777268.82000000007</v>
      </c>
      <c r="S33" s="29"/>
      <c r="T33" s="29"/>
      <c r="U33" s="29"/>
      <c r="V33" s="25">
        <f t="shared" si="0"/>
        <v>777268.82000000007</v>
      </c>
      <c r="W33" s="26"/>
    </row>
    <row r="34" spans="1:23" ht="15.75" thickBot="1" x14ac:dyDescent="0.3">
      <c r="A34" s="27">
        <v>44317</v>
      </c>
      <c r="B34" s="21"/>
      <c r="C34" s="21"/>
      <c r="D34" s="21"/>
      <c r="E34" s="21"/>
      <c r="F34" s="21"/>
      <c r="G34" s="21"/>
      <c r="H34" s="21"/>
      <c r="I34" s="21"/>
      <c r="J34" s="21"/>
      <c r="K34" s="28">
        <v>42767</v>
      </c>
      <c r="L34" s="23"/>
      <c r="M34" s="23"/>
      <c r="N34" s="23"/>
      <c r="O34" s="29"/>
      <c r="P34" s="29"/>
      <c r="Q34" s="29"/>
      <c r="R34" s="31">
        <v>1053345.17</v>
      </c>
      <c r="S34" s="29"/>
      <c r="T34" s="29"/>
      <c r="U34" s="29"/>
      <c r="V34" s="25">
        <f t="shared" si="0"/>
        <v>1053345.17</v>
      </c>
      <c r="W34" s="26"/>
    </row>
    <row r="35" spans="1:23" ht="15.75" thickBot="1" x14ac:dyDescent="0.3">
      <c r="A35" s="20">
        <v>44317</v>
      </c>
      <c r="B35" s="21"/>
      <c r="C35" s="21"/>
      <c r="D35" s="21"/>
      <c r="E35" s="21"/>
      <c r="F35" s="21"/>
      <c r="G35" s="21"/>
      <c r="H35" s="21"/>
      <c r="I35" s="21"/>
      <c r="J35" s="21"/>
      <c r="K35" s="28">
        <v>42795</v>
      </c>
      <c r="L35" s="23"/>
      <c r="M35" s="23"/>
      <c r="N35" s="23"/>
      <c r="O35" s="29"/>
      <c r="P35" s="29"/>
      <c r="Q35" s="29"/>
      <c r="R35" s="31">
        <v>933680.08</v>
      </c>
      <c r="S35" s="29"/>
      <c r="T35" s="29"/>
      <c r="U35" s="29"/>
      <c r="V35" s="25">
        <f t="shared" si="0"/>
        <v>933680.08</v>
      </c>
      <c r="W35" s="26"/>
    </row>
    <row r="36" spans="1:23" ht="15.75" thickBot="1" x14ac:dyDescent="0.3">
      <c r="A36" s="27">
        <v>44317</v>
      </c>
      <c r="B36" s="21"/>
      <c r="C36" s="21"/>
      <c r="D36" s="21"/>
      <c r="E36" s="21"/>
      <c r="F36" s="21"/>
      <c r="G36" s="21"/>
      <c r="H36" s="21"/>
      <c r="I36" s="21"/>
      <c r="J36" s="21"/>
      <c r="K36" s="28">
        <v>43160</v>
      </c>
      <c r="L36" s="23"/>
      <c r="M36" s="23"/>
      <c r="N36" s="31">
        <v>9350.1899999999987</v>
      </c>
      <c r="O36" s="29"/>
      <c r="P36" s="29"/>
      <c r="Q36" s="29"/>
      <c r="R36" s="25"/>
      <c r="S36" s="29"/>
      <c r="T36" s="29"/>
      <c r="U36" s="29"/>
      <c r="V36" s="25">
        <f t="shared" si="0"/>
        <v>9350.1899999999987</v>
      </c>
      <c r="W36" s="26"/>
    </row>
    <row r="37" spans="1:23" ht="15.75" thickBot="1" x14ac:dyDescent="0.3">
      <c r="A37" s="20">
        <v>44317</v>
      </c>
      <c r="B37" s="21"/>
      <c r="C37" s="21"/>
      <c r="D37" s="21"/>
      <c r="E37" s="21"/>
      <c r="F37" s="21"/>
      <c r="G37" s="21"/>
      <c r="H37" s="21"/>
      <c r="I37" s="21"/>
      <c r="J37" s="21"/>
      <c r="K37" s="28">
        <v>43221</v>
      </c>
      <c r="L37" s="23"/>
      <c r="M37" s="23"/>
      <c r="N37" s="31">
        <v>2421.34</v>
      </c>
      <c r="O37" s="29"/>
      <c r="P37" s="29"/>
      <c r="Q37" s="29"/>
      <c r="R37" s="25"/>
      <c r="S37" s="29"/>
      <c r="T37" s="29"/>
      <c r="U37" s="29"/>
      <c r="V37" s="25">
        <f t="shared" si="0"/>
        <v>2421.34</v>
      </c>
      <c r="W37" s="26"/>
    </row>
    <row r="38" spans="1:23" ht="15.75" thickBot="1" x14ac:dyDescent="0.3">
      <c r="A38" s="27">
        <v>44348</v>
      </c>
      <c r="B38" s="21">
        <v>6501919.1200000001</v>
      </c>
      <c r="C38" s="21">
        <v>6501919.1200000001</v>
      </c>
      <c r="D38" s="21"/>
      <c r="E38" s="21"/>
      <c r="F38" s="21">
        <v>3202582.35</v>
      </c>
      <c r="G38" s="21"/>
      <c r="H38" s="21"/>
      <c r="I38" s="21">
        <v>3202582.3499999996</v>
      </c>
      <c r="J38" s="21">
        <v>88912.39</v>
      </c>
      <c r="K38" s="28">
        <v>44317</v>
      </c>
      <c r="L38" s="23">
        <v>387423.56</v>
      </c>
      <c r="M38" s="23"/>
      <c r="N38" s="23"/>
      <c r="O38" s="29"/>
      <c r="P38" s="29"/>
      <c r="Q38" s="29"/>
      <c r="R38" s="29"/>
      <c r="S38" s="29"/>
      <c r="T38" s="29"/>
      <c r="U38" s="29"/>
      <c r="V38" s="25">
        <f t="shared" si="0"/>
        <v>387423.56</v>
      </c>
      <c r="W38" s="26"/>
    </row>
    <row r="39" spans="1:23" ht="15.75" thickBot="1" x14ac:dyDescent="0.3">
      <c r="A39" s="27">
        <v>44348</v>
      </c>
      <c r="B39" s="21"/>
      <c r="C39" s="21"/>
      <c r="D39" s="21"/>
      <c r="E39" s="21"/>
      <c r="F39" s="21"/>
      <c r="G39" s="21"/>
      <c r="H39" s="21"/>
      <c r="I39" s="21"/>
      <c r="J39" s="21"/>
      <c r="K39" s="28">
        <v>44317</v>
      </c>
      <c r="L39" s="23"/>
      <c r="M39" s="23"/>
      <c r="N39" s="23">
        <v>1281032.94</v>
      </c>
      <c r="O39" s="29"/>
      <c r="P39" s="29"/>
      <c r="Q39" s="29"/>
      <c r="R39" s="29"/>
      <c r="S39" s="29"/>
      <c r="T39" s="29"/>
      <c r="U39" s="29"/>
      <c r="V39" s="25">
        <f t="shared" si="0"/>
        <v>1281032.94</v>
      </c>
      <c r="W39" s="26"/>
    </row>
    <row r="40" spans="1:23" ht="15.75" thickBot="1" x14ac:dyDescent="0.3">
      <c r="A40" s="27">
        <v>44348</v>
      </c>
      <c r="B40" s="21"/>
      <c r="C40" s="21"/>
      <c r="D40" s="21"/>
      <c r="E40" s="21"/>
      <c r="F40" s="21"/>
      <c r="G40" s="21"/>
      <c r="H40" s="21"/>
      <c r="I40" s="21"/>
      <c r="J40" s="21"/>
      <c r="K40" s="28">
        <v>44348</v>
      </c>
      <c r="L40" s="23"/>
      <c r="M40" s="23"/>
      <c r="N40" s="23">
        <v>1921549.41</v>
      </c>
      <c r="O40" s="29"/>
      <c r="P40" s="29"/>
      <c r="Q40" s="29"/>
      <c r="R40" s="29"/>
      <c r="S40" s="29"/>
      <c r="T40" s="29"/>
      <c r="U40" s="29"/>
      <c r="V40" s="25">
        <f t="shared" si="0"/>
        <v>1921549.41</v>
      </c>
      <c r="W40" s="26"/>
    </row>
    <row r="41" spans="1:23" ht="15.75" thickBot="1" x14ac:dyDescent="0.3">
      <c r="A41" s="20">
        <v>44378</v>
      </c>
      <c r="B41" s="21">
        <v>6501919.1200000001</v>
      </c>
      <c r="C41" s="21">
        <v>6501919.1200000001</v>
      </c>
      <c r="D41" s="21">
        <v>12601791.460000001</v>
      </c>
      <c r="E41" s="21">
        <v>498047.33</v>
      </c>
      <c r="F41" s="21">
        <v>7485762.2000000002</v>
      </c>
      <c r="G41" s="21"/>
      <c r="H41" s="21"/>
      <c r="I41" s="21">
        <v>7485762.2000000002</v>
      </c>
      <c r="J41" s="21"/>
      <c r="K41" s="28">
        <v>44348</v>
      </c>
      <c r="L41" s="23"/>
      <c r="M41" s="23"/>
      <c r="N41" s="23">
        <v>4491457.32</v>
      </c>
      <c r="O41" s="29"/>
      <c r="P41" s="29"/>
      <c r="Q41" s="29"/>
      <c r="R41" s="29"/>
      <c r="S41" s="29"/>
      <c r="T41" s="29"/>
      <c r="U41" s="29"/>
      <c r="V41" s="25">
        <f t="shared" si="0"/>
        <v>4491457.32</v>
      </c>
      <c r="W41" s="26"/>
    </row>
    <row r="42" spans="1:23" ht="15.75" thickBot="1" x14ac:dyDescent="0.3">
      <c r="A42" s="27">
        <v>44378</v>
      </c>
      <c r="B42" s="21"/>
      <c r="C42" s="21"/>
      <c r="D42" s="21"/>
      <c r="E42" s="21"/>
      <c r="F42" s="21"/>
      <c r="G42" s="21"/>
      <c r="H42" s="21"/>
      <c r="I42" s="21"/>
      <c r="J42" s="21"/>
      <c r="K42" s="28">
        <v>44378</v>
      </c>
      <c r="L42" s="23"/>
      <c r="M42" s="23"/>
      <c r="N42" s="23">
        <v>2994304.88</v>
      </c>
      <c r="O42" s="29"/>
      <c r="P42" s="29"/>
      <c r="Q42" s="29"/>
      <c r="R42" s="29"/>
      <c r="S42" s="29"/>
      <c r="T42" s="29"/>
      <c r="U42" s="29"/>
      <c r="V42" s="25">
        <f t="shared" si="0"/>
        <v>2994304.88</v>
      </c>
      <c r="W42" s="26"/>
    </row>
    <row r="43" spans="1:23" ht="15.75" thickBot="1" x14ac:dyDescent="0.3">
      <c r="A43" s="27">
        <v>44409</v>
      </c>
      <c r="B43" s="21">
        <v>6501919.1200000001</v>
      </c>
      <c r="C43" s="21">
        <v>6501919.1200000001</v>
      </c>
      <c r="D43" s="21">
        <v>300000</v>
      </c>
      <c r="E43" s="21"/>
      <c r="F43" s="21"/>
      <c r="G43" s="21"/>
      <c r="H43" s="21"/>
      <c r="I43" s="21"/>
      <c r="J43" s="21"/>
      <c r="K43" s="28"/>
      <c r="L43" s="23"/>
      <c r="M43" s="23"/>
      <c r="N43" s="23"/>
      <c r="O43" s="29"/>
      <c r="P43" s="29"/>
      <c r="Q43" s="29"/>
      <c r="R43" s="29"/>
      <c r="S43" s="29"/>
      <c r="T43" s="29"/>
      <c r="U43" s="29"/>
      <c r="V43" s="25">
        <f t="shared" si="0"/>
        <v>0</v>
      </c>
      <c r="W43" s="26"/>
    </row>
    <row r="44" spans="1:23" ht="15.75" thickBot="1" x14ac:dyDescent="0.3">
      <c r="A44" s="20">
        <v>44440</v>
      </c>
      <c r="B44" s="21">
        <v>6801919.1200000001</v>
      </c>
      <c r="C44" s="21">
        <v>6801919.1200000001</v>
      </c>
      <c r="D44" s="21"/>
      <c r="E44" s="21"/>
      <c r="F44" s="21">
        <v>13260492.92</v>
      </c>
      <c r="G44" s="21">
        <v>300000</v>
      </c>
      <c r="H44" s="21">
        <v>498047.33</v>
      </c>
      <c r="I44" s="21">
        <v>13260492.920000002</v>
      </c>
      <c r="J44" s="21">
        <v>1164381.1000000001</v>
      </c>
      <c r="K44" s="28">
        <v>44378</v>
      </c>
      <c r="L44" s="23"/>
      <c r="M44" s="23"/>
      <c r="N44" s="23">
        <v>3507614.24</v>
      </c>
      <c r="O44" s="29"/>
      <c r="P44" s="29"/>
      <c r="Q44" s="29"/>
      <c r="R44" s="29"/>
      <c r="S44" s="29"/>
      <c r="T44" s="29"/>
      <c r="U44" s="29"/>
      <c r="V44" s="25">
        <f t="shared" si="0"/>
        <v>3507614.24</v>
      </c>
      <c r="W44" s="26"/>
    </row>
    <row r="45" spans="1:23" ht="15.75" thickBot="1" x14ac:dyDescent="0.3">
      <c r="A45" s="27">
        <v>44440</v>
      </c>
      <c r="B45" s="21"/>
      <c r="C45" s="21"/>
      <c r="D45" s="21"/>
      <c r="E45" s="21"/>
      <c r="F45" s="21"/>
      <c r="G45" s="21"/>
      <c r="H45" s="21"/>
      <c r="I45" s="21"/>
      <c r="J45" s="21"/>
      <c r="K45" s="28">
        <v>44409</v>
      </c>
      <c r="L45" s="23"/>
      <c r="M45" s="23"/>
      <c r="N45" s="23">
        <v>6501919.1200000001</v>
      </c>
      <c r="O45" s="29"/>
      <c r="P45" s="29"/>
      <c r="Q45" s="29"/>
      <c r="R45" s="29"/>
      <c r="S45" s="29"/>
      <c r="T45" s="29"/>
      <c r="U45" s="29"/>
      <c r="V45" s="25">
        <f t="shared" si="0"/>
        <v>6501919.1200000001</v>
      </c>
      <c r="W45" s="26"/>
    </row>
    <row r="46" spans="1:23" ht="15.75" thickBot="1" x14ac:dyDescent="0.3">
      <c r="A46" s="27">
        <v>44440</v>
      </c>
      <c r="B46" s="21"/>
      <c r="C46" s="21"/>
      <c r="D46" s="21"/>
      <c r="E46" s="21"/>
      <c r="F46" s="21"/>
      <c r="G46" s="21"/>
      <c r="H46" s="21"/>
      <c r="I46" s="21"/>
      <c r="J46" s="21"/>
      <c r="K46" s="28">
        <v>44440</v>
      </c>
      <c r="L46" s="23"/>
      <c r="M46" s="23"/>
      <c r="N46" s="23">
        <v>3250959.56</v>
      </c>
      <c r="O46" s="29"/>
      <c r="P46" s="29"/>
      <c r="Q46" s="29"/>
      <c r="R46" s="29"/>
      <c r="S46" s="29"/>
      <c r="T46" s="29"/>
      <c r="U46" s="29"/>
      <c r="V46" s="25">
        <f t="shared" si="0"/>
        <v>3250959.56</v>
      </c>
      <c r="W46" s="26"/>
    </row>
    <row r="47" spans="1:23" ht="15.75" thickBot="1" x14ac:dyDescent="0.3">
      <c r="A47" s="27">
        <v>44470</v>
      </c>
      <c r="B47" s="21">
        <v>6501919.1200000001</v>
      </c>
      <c r="C47" s="21">
        <v>6501919.1200000001</v>
      </c>
      <c r="D47" s="21"/>
      <c r="E47" s="21">
        <v>27840</v>
      </c>
      <c r="F47" s="21"/>
      <c r="G47" s="21">
        <v>7920465.0199999996</v>
      </c>
      <c r="H47" s="21">
        <v>113370.85</v>
      </c>
      <c r="I47" s="21"/>
      <c r="J47" s="21">
        <v>3198845.34</v>
      </c>
      <c r="K47" s="28">
        <v>44440</v>
      </c>
      <c r="L47" s="23">
        <v>2086578.46</v>
      </c>
      <c r="M47" s="23">
        <v>498047.33</v>
      </c>
      <c r="N47" s="23"/>
      <c r="O47" s="29"/>
      <c r="P47" s="29"/>
      <c r="Q47" s="29"/>
      <c r="R47" s="29"/>
      <c r="S47" s="25"/>
      <c r="T47" s="29"/>
      <c r="U47" s="29"/>
      <c r="V47" s="25">
        <f t="shared" si="0"/>
        <v>2584625.79</v>
      </c>
      <c r="W47" s="26"/>
    </row>
    <row r="48" spans="1:23" ht="15.75" thickBot="1" x14ac:dyDescent="0.3">
      <c r="A48" s="27">
        <v>44470</v>
      </c>
      <c r="B48" s="21"/>
      <c r="C48" s="21"/>
      <c r="D48" s="21"/>
      <c r="E48" s="21"/>
      <c r="F48" s="21"/>
      <c r="G48" s="21"/>
      <c r="H48" s="21"/>
      <c r="I48" s="21"/>
      <c r="J48" s="21"/>
      <c r="K48" s="28">
        <v>44470</v>
      </c>
      <c r="L48" s="23">
        <v>3216943.28</v>
      </c>
      <c r="M48" s="23">
        <v>113370.85</v>
      </c>
      <c r="N48" s="23"/>
      <c r="O48" s="29"/>
      <c r="P48" s="29"/>
      <c r="Q48" s="29"/>
      <c r="R48" s="29"/>
      <c r="S48" s="25"/>
      <c r="T48" s="29"/>
      <c r="U48" s="29"/>
      <c r="V48" s="25">
        <f t="shared" si="0"/>
        <v>3330314.13</v>
      </c>
      <c r="W48" s="26"/>
    </row>
    <row r="49" spans="1:23" ht="15.75" thickBot="1" x14ac:dyDescent="0.3">
      <c r="A49" s="27">
        <v>44470</v>
      </c>
      <c r="B49" s="21"/>
      <c r="C49" s="21"/>
      <c r="D49" s="21"/>
      <c r="E49" s="21"/>
      <c r="F49" s="21"/>
      <c r="G49" s="21"/>
      <c r="H49" s="21"/>
      <c r="I49" s="21"/>
      <c r="J49" s="21"/>
      <c r="K49" s="28">
        <v>44501</v>
      </c>
      <c r="L49" s="23">
        <v>2916943.28</v>
      </c>
      <c r="M49" s="23"/>
      <c r="N49" s="23"/>
      <c r="O49" s="29"/>
      <c r="P49" s="29"/>
      <c r="Q49" s="29"/>
      <c r="R49" s="29"/>
      <c r="S49" s="25"/>
      <c r="T49" s="29"/>
      <c r="U49" s="29"/>
      <c r="V49" s="25">
        <f t="shared" si="0"/>
        <v>2916943.28</v>
      </c>
      <c r="W49" s="26"/>
    </row>
    <row r="50" spans="1:23" ht="15.75" thickBot="1" x14ac:dyDescent="0.3">
      <c r="A50" s="20">
        <v>44501</v>
      </c>
      <c r="B50" s="21">
        <v>6501919.1200000001</v>
      </c>
      <c r="C50" s="21">
        <v>6501919.1200000001</v>
      </c>
      <c r="D50" s="21">
        <v>392088.11</v>
      </c>
      <c r="E50" s="21">
        <v>2742400.84</v>
      </c>
      <c r="F50" s="21"/>
      <c r="G50" s="21">
        <v>4767456.9399999995</v>
      </c>
      <c r="H50" s="21"/>
      <c r="I50" s="21"/>
      <c r="J50" s="21">
        <v>3479018.2300000004</v>
      </c>
      <c r="K50" s="28">
        <v>44470</v>
      </c>
      <c r="L50" s="23">
        <v>86130.5</v>
      </c>
      <c r="M50" s="23"/>
      <c r="N50" s="23"/>
      <c r="O50" s="29"/>
      <c r="P50" s="29"/>
      <c r="Q50" s="29"/>
      <c r="R50" s="29"/>
      <c r="S50" s="29"/>
      <c r="T50" s="29"/>
      <c r="U50" s="29"/>
      <c r="V50" s="25">
        <f t="shared" si="0"/>
        <v>86130.5</v>
      </c>
      <c r="W50" s="26"/>
    </row>
    <row r="51" spans="1:23" ht="15.75" thickBot="1" x14ac:dyDescent="0.3">
      <c r="A51" s="27">
        <v>44501</v>
      </c>
      <c r="B51" s="21"/>
      <c r="C51" s="21"/>
      <c r="D51" s="21"/>
      <c r="E51" s="21"/>
      <c r="F51" s="21"/>
      <c r="G51" s="21"/>
      <c r="H51" s="21"/>
      <c r="I51" s="21"/>
      <c r="J51" s="21"/>
      <c r="K51" s="28">
        <v>44531</v>
      </c>
      <c r="L51" s="23">
        <v>4681326.4399999995</v>
      </c>
      <c r="M51" s="23"/>
      <c r="N51" s="23"/>
      <c r="O51" s="29"/>
      <c r="P51" s="29"/>
      <c r="Q51" s="29"/>
      <c r="R51" s="29"/>
      <c r="S51" s="29"/>
      <c r="T51" s="29"/>
      <c r="U51" s="29"/>
      <c r="V51" s="25">
        <f t="shared" si="0"/>
        <v>4681326.4399999995</v>
      </c>
      <c r="W51" s="26"/>
    </row>
    <row r="52" spans="1:23" ht="15.75" thickBot="1" x14ac:dyDescent="0.3">
      <c r="A52" s="27">
        <v>44531</v>
      </c>
      <c r="B52" s="21">
        <v>6501919.1200000001</v>
      </c>
      <c r="C52" s="21">
        <v>6501919.1200000001</v>
      </c>
      <c r="D52" s="21"/>
      <c r="E52" s="21">
        <v>360000</v>
      </c>
      <c r="F52" s="21"/>
      <c r="G52" s="21">
        <v>105957.61</v>
      </c>
      <c r="H52" s="21">
        <v>3102400.84</v>
      </c>
      <c r="I52" s="21"/>
      <c r="J52" s="21">
        <v>1521012.31</v>
      </c>
      <c r="K52" s="28"/>
      <c r="L52" s="23">
        <v>105957.61</v>
      </c>
      <c r="M52" s="23">
        <v>2742400.84</v>
      </c>
      <c r="N52" s="23"/>
      <c r="O52" s="29"/>
      <c r="P52" s="29"/>
      <c r="Q52" s="29"/>
      <c r="R52" s="29"/>
      <c r="S52" s="29"/>
      <c r="T52" s="29"/>
      <c r="U52" s="29"/>
      <c r="V52" s="25">
        <f t="shared" si="0"/>
        <v>2848358.4499999997</v>
      </c>
      <c r="W52" s="26"/>
    </row>
    <row r="53" spans="1:23" ht="15.75" thickBot="1" x14ac:dyDescent="0.3">
      <c r="A53" s="32"/>
      <c r="B53" s="33">
        <f>SUM(B22:B52)</f>
        <v>75278581.923999995</v>
      </c>
      <c r="C53" s="33">
        <f t="shared" ref="C53:V53" si="1">SUM(C22:C52)</f>
        <v>75278581.923999995</v>
      </c>
      <c r="D53" s="33">
        <f t="shared" si="1"/>
        <v>34000496.079999998</v>
      </c>
      <c r="E53" s="33">
        <f t="shared" si="1"/>
        <v>3973270.2399999998</v>
      </c>
      <c r="F53" s="33">
        <f t="shared" si="1"/>
        <v>23950337.550000001</v>
      </c>
      <c r="G53" s="33">
        <f t="shared" si="1"/>
        <v>33800496.079999998</v>
      </c>
      <c r="H53" s="33">
        <f t="shared" si="1"/>
        <v>3945430.2399999998</v>
      </c>
      <c r="I53" s="33">
        <f t="shared" si="1"/>
        <v>23950337.550000001</v>
      </c>
      <c r="J53" s="33">
        <f t="shared" si="1"/>
        <v>16929668</v>
      </c>
      <c r="K53" s="33"/>
      <c r="L53" s="33">
        <f t="shared" si="1"/>
        <v>33800496.079999998</v>
      </c>
      <c r="M53" s="33">
        <f t="shared" si="1"/>
        <v>3585430.2399999998</v>
      </c>
      <c r="N53" s="33">
        <f t="shared" si="1"/>
        <v>23962109.079999998</v>
      </c>
      <c r="O53" s="33">
        <f t="shared" si="1"/>
        <v>0</v>
      </c>
      <c r="P53" s="33">
        <f t="shared" si="1"/>
        <v>0</v>
      </c>
      <c r="Q53" s="33">
        <f t="shared" si="1"/>
        <v>0</v>
      </c>
      <c r="R53" s="33">
        <f t="shared" si="1"/>
        <v>3729228.47</v>
      </c>
      <c r="S53" s="33">
        <f t="shared" si="1"/>
        <v>0</v>
      </c>
      <c r="T53" s="33">
        <f t="shared" si="1"/>
        <v>0</v>
      </c>
      <c r="U53" s="33">
        <f t="shared" si="1"/>
        <v>0</v>
      </c>
      <c r="V53" s="33">
        <f t="shared" si="1"/>
        <v>65077263.870000005</v>
      </c>
    </row>
    <row r="54" spans="1:23" x14ac:dyDescent="0.25">
      <c r="A54" s="34"/>
      <c r="B54" s="34"/>
      <c r="C54" s="35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5"/>
      <c r="O54" s="34"/>
      <c r="P54" s="34"/>
      <c r="Q54" s="34"/>
      <c r="R54" s="34"/>
      <c r="S54" s="34"/>
      <c r="T54" s="34"/>
      <c r="U54" s="34"/>
      <c r="V54" s="34"/>
    </row>
    <row r="55" spans="1:23" ht="53.25" customHeight="1" x14ac:dyDescent="0.25">
      <c r="A55" s="36" t="s">
        <v>30</v>
      </c>
      <c r="B55" s="36"/>
      <c r="C55" s="36"/>
      <c r="D55" s="36"/>
      <c r="E55" s="36"/>
      <c r="F55" s="34"/>
      <c r="G55" s="34"/>
      <c r="H55" s="34"/>
      <c r="I55" s="34"/>
      <c r="J55" s="34"/>
      <c r="K55" s="34"/>
      <c r="L55" s="34"/>
      <c r="M55" s="34"/>
      <c r="N55" s="35"/>
      <c r="O55" s="34"/>
      <c r="P55" s="34"/>
      <c r="Q55" s="37"/>
      <c r="R55" s="34"/>
      <c r="S55" s="34"/>
      <c r="T55" s="34"/>
      <c r="U55" s="34"/>
      <c r="V55" s="34"/>
    </row>
    <row r="56" spans="1:23" ht="15" customHeight="1" x14ac:dyDescent="0.25">
      <c r="A56" s="38" t="s">
        <v>31</v>
      </c>
      <c r="B56" s="38"/>
      <c r="C56" s="38"/>
      <c r="D56" s="38"/>
      <c r="E56" s="38"/>
      <c r="F56" s="34"/>
      <c r="G56" s="34"/>
      <c r="H56" s="34"/>
      <c r="I56" s="34"/>
      <c r="J56" s="34"/>
      <c r="K56" s="34"/>
      <c r="L56" s="34"/>
      <c r="M56" s="34"/>
      <c r="N56" s="35"/>
      <c r="O56" s="34"/>
      <c r="P56" s="34"/>
      <c r="Q56" s="34"/>
      <c r="R56" s="34"/>
      <c r="S56" s="34"/>
      <c r="T56" s="34"/>
      <c r="U56" s="34"/>
      <c r="V56" s="34"/>
    </row>
    <row r="57" spans="1:23" x14ac:dyDescent="0.25">
      <c r="A57" s="38"/>
      <c r="B57" s="38"/>
      <c r="C57" s="38"/>
      <c r="D57" s="38"/>
      <c r="E57" s="38"/>
      <c r="F57" s="34"/>
      <c r="G57" s="34"/>
      <c r="H57" s="34"/>
      <c r="I57" s="34"/>
      <c r="J57" s="34"/>
      <c r="K57" s="34"/>
      <c r="L57" s="34"/>
      <c r="M57" s="34"/>
      <c r="N57" s="35"/>
      <c r="O57" s="34"/>
      <c r="P57" s="34"/>
      <c r="Q57" s="34"/>
      <c r="R57" s="34"/>
      <c r="S57" s="34"/>
      <c r="T57" s="34"/>
      <c r="U57" s="34"/>
      <c r="V57" s="37"/>
    </row>
    <row r="58" spans="1:23" ht="31.5" customHeight="1" x14ac:dyDescent="0.25">
      <c r="A58" s="39" t="s">
        <v>32</v>
      </c>
      <c r="B58" s="39"/>
      <c r="C58" s="39"/>
      <c r="D58" s="39"/>
      <c r="E58" s="39"/>
      <c r="F58" s="34"/>
      <c r="G58" s="34"/>
      <c r="H58" s="34"/>
      <c r="I58" s="34"/>
      <c r="J58" s="34"/>
      <c r="K58" s="34"/>
      <c r="L58" s="34"/>
      <c r="M58" s="34"/>
      <c r="N58" s="35"/>
      <c r="O58" s="34"/>
      <c r="P58" s="34"/>
      <c r="Q58" s="34"/>
      <c r="R58" s="34"/>
      <c r="S58" s="34"/>
      <c r="T58" s="34"/>
      <c r="U58" s="34"/>
      <c r="V58" s="34"/>
    </row>
    <row r="59" spans="1:23" ht="15.75" customHeight="1" x14ac:dyDescent="0.25">
      <c r="A59" s="39" t="s">
        <v>33</v>
      </c>
      <c r="B59" s="39"/>
      <c r="C59" s="39"/>
      <c r="D59" s="39"/>
      <c r="E59" s="39"/>
      <c r="F59" s="34"/>
      <c r="G59" s="34"/>
      <c r="H59" s="34"/>
      <c r="I59" s="34"/>
      <c r="J59" s="34"/>
      <c r="K59" s="34"/>
      <c r="L59" s="34"/>
      <c r="M59" s="34"/>
      <c r="N59" s="35"/>
      <c r="O59" s="34"/>
      <c r="P59" s="34"/>
      <c r="Q59" s="34"/>
      <c r="R59" s="34"/>
      <c r="S59" s="34"/>
      <c r="T59" s="34"/>
      <c r="U59" s="34"/>
      <c r="V59" s="34"/>
    </row>
    <row r="60" spans="1:23" ht="15.75" customHeight="1" x14ac:dyDescent="0.25">
      <c r="A60" s="39" t="s">
        <v>34</v>
      </c>
      <c r="B60" s="39"/>
      <c r="C60" s="39"/>
      <c r="D60" s="39"/>
      <c r="E60" s="39"/>
      <c r="F60" s="34"/>
      <c r="G60" s="34"/>
      <c r="H60" s="34"/>
      <c r="I60" s="34"/>
      <c r="J60" s="34"/>
      <c r="K60" s="34"/>
      <c r="L60" s="34"/>
      <c r="M60" s="34"/>
      <c r="N60" s="35"/>
      <c r="O60" s="34"/>
      <c r="P60" s="34"/>
      <c r="Q60" s="34"/>
      <c r="R60" s="34"/>
      <c r="S60" s="34"/>
      <c r="T60" s="34"/>
      <c r="U60" s="34"/>
      <c r="V60" s="34"/>
    </row>
    <row r="61" spans="1:23" ht="15.75" customHeight="1" x14ac:dyDescent="0.25">
      <c r="A61" s="39" t="s">
        <v>35</v>
      </c>
      <c r="B61" s="39"/>
      <c r="C61" s="39"/>
      <c r="D61" s="39"/>
      <c r="E61" s="39"/>
      <c r="F61" s="34"/>
      <c r="G61" s="34"/>
      <c r="H61" s="34"/>
      <c r="I61" s="34"/>
      <c r="J61" s="34"/>
      <c r="K61" s="34"/>
      <c r="L61" s="34"/>
      <c r="M61" s="34"/>
      <c r="N61" s="35"/>
      <c r="O61" s="34"/>
      <c r="P61" s="34"/>
      <c r="Q61" s="34"/>
      <c r="R61" s="34"/>
      <c r="S61" s="34"/>
      <c r="T61" s="34"/>
      <c r="U61" s="34"/>
      <c r="V61" s="34"/>
    </row>
    <row r="62" spans="1:23" ht="15.75" customHeight="1" x14ac:dyDescent="0.25">
      <c r="A62" s="39" t="s">
        <v>36</v>
      </c>
      <c r="B62" s="39"/>
      <c r="C62" s="39"/>
      <c r="D62" s="39"/>
      <c r="E62" s="39"/>
      <c r="F62" s="34"/>
      <c r="G62" s="34"/>
      <c r="H62" s="34"/>
      <c r="I62" s="34"/>
      <c r="J62" s="34"/>
      <c r="K62" s="34"/>
      <c r="L62" s="34"/>
      <c r="M62" s="34"/>
      <c r="N62" s="35"/>
      <c r="O62" s="34"/>
      <c r="P62" s="34"/>
      <c r="Q62" s="34"/>
      <c r="R62" s="34"/>
      <c r="S62" s="34"/>
      <c r="T62" s="34"/>
      <c r="U62" s="34"/>
      <c r="V62" s="34"/>
    </row>
    <row r="63" spans="1:23" x14ac:dyDescent="0.25">
      <c r="A63" s="34"/>
      <c r="B63" s="34"/>
      <c r="C63" s="35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5"/>
      <c r="O63" s="34"/>
      <c r="P63" s="34"/>
      <c r="Q63" s="34"/>
      <c r="R63" s="34"/>
      <c r="S63" s="34"/>
      <c r="T63" s="34"/>
      <c r="U63" s="34"/>
      <c r="V63" s="34"/>
    </row>
    <row r="64" spans="1:23" ht="15.75" customHeight="1" x14ac:dyDescent="0.25">
      <c r="A64" s="36" t="s">
        <v>37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4"/>
      <c r="M64" s="34"/>
      <c r="N64" s="35"/>
      <c r="O64" s="34"/>
      <c r="P64" s="34"/>
      <c r="Q64" s="34"/>
      <c r="R64" s="34"/>
      <c r="S64" s="34"/>
      <c r="T64" s="34"/>
      <c r="U64" s="34"/>
      <c r="V64" s="34"/>
    </row>
    <row r="65" spans="1:22" ht="38.25" customHeight="1" x14ac:dyDescent="0.25">
      <c r="A65" s="38" t="s">
        <v>31</v>
      </c>
      <c r="B65" s="38"/>
      <c r="C65" s="38"/>
      <c r="D65" s="38"/>
      <c r="E65" s="38"/>
      <c r="F65" s="40" t="s">
        <v>38</v>
      </c>
      <c r="G65" s="40" t="s">
        <v>39</v>
      </c>
      <c r="H65" s="40" t="s">
        <v>40</v>
      </c>
      <c r="I65" s="40" t="s">
        <v>41</v>
      </c>
      <c r="J65" s="40" t="s">
        <v>42</v>
      </c>
      <c r="K65" s="40" t="s">
        <v>43</v>
      </c>
      <c r="L65" s="41"/>
      <c r="M65" s="41"/>
      <c r="N65" s="42"/>
      <c r="O65" s="41"/>
      <c r="P65" s="41"/>
      <c r="Q65" s="34"/>
      <c r="R65" s="34"/>
      <c r="S65" s="34"/>
      <c r="T65" s="34"/>
      <c r="U65" s="34"/>
      <c r="V65" s="34"/>
    </row>
    <row r="66" spans="1:22" ht="27" x14ac:dyDescent="0.25">
      <c r="A66" s="39" t="s">
        <v>44</v>
      </c>
      <c r="B66" s="39"/>
      <c r="C66" s="39"/>
      <c r="D66" s="39"/>
      <c r="E66" s="39"/>
      <c r="F66" s="43">
        <v>1520594.74</v>
      </c>
      <c r="G66" s="44" t="s">
        <v>45</v>
      </c>
      <c r="H66" s="45">
        <v>201800010008207</v>
      </c>
      <c r="I66" s="46" t="s">
        <v>46</v>
      </c>
      <c r="J66" s="47">
        <v>44166</v>
      </c>
      <c r="K66" s="48" t="s">
        <v>47</v>
      </c>
      <c r="L66" s="49" t="e" cm="1">
        <f t="array" aca="1" ref="L66" ca="1">comentariocelula(F66)</f>
        <v>#NAME?</v>
      </c>
      <c r="M66" s="50"/>
      <c r="N66" s="50"/>
      <c r="O66" s="50"/>
      <c r="P66" s="50"/>
      <c r="Q66" s="34"/>
      <c r="R66" s="34"/>
      <c r="S66" s="34"/>
      <c r="T66" s="34"/>
      <c r="U66" s="34"/>
      <c r="V66" s="34"/>
    </row>
    <row r="67" spans="1:22" ht="27" x14ac:dyDescent="0.25">
      <c r="A67" s="39" t="s">
        <v>44</v>
      </c>
      <c r="B67" s="39"/>
      <c r="C67" s="39"/>
      <c r="D67" s="39"/>
      <c r="E67" s="39"/>
      <c r="F67" s="43">
        <v>1512145.64</v>
      </c>
      <c r="G67" s="44" t="s">
        <v>45</v>
      </c>
      <c r="H67" s="45">
        <v>201800010008207</v>
      </c>
      <c r="I67" s="46" t="s">
        <v>48</v>
      </c>
      <c r="J67" s="47">
        <v>44197</v>
      </c>
      <c r="K67" s="48" t="s">
        <v>47</v>
      </c>
      <c r="L67" s="49" t="e" cm="1">
        <f t="array" aca="1" ref="L67" ca="1">comentariocelula(F67)</f>
        <v>#NAME?</v>
      </c>
      <c r="M67" s="50"/>
      <c r="N67" s="50"/>
      <c r="O67" s="50"/>
      <c r="P67" s="50"/>
      <c r="Q67" s="34"/>
      <c r="R67" s="34"/>
      <c r="S67" s="34"/>
      <c r="T67" s="34"/>
      <c r="U67" s="34"/>
      <c r="V67" s="34"/>
    </row>
    <row r="68" spans="1:22" ht="27" x14ac:dyDescent="0.25">
      <c r="A68" s="39" t="s">
        <v>44</v>
      </c>
      <c r="B68" s="39"/>
      <c r="C68" s="39"/>
      <c r="D68" s="39"/>
      <c r="E68" s="39"/>
      <c r="F68" s="43">
        <v>1488454.4</v>
      </c>
      <c r="G68" s="44" t="s">
        <v>45</v>
      </c>
      <c r="H68" s="45">
        <v>201800010008207</v>
      </c>
      <c r="I68" s="46" t="s">
        <v>49</v>
      </c>
      <c r="J68" s="47">
        <v>44228</v>
      </c>
      <c r="K68" s="48" t="s">
        <v>47</v>
      </c>
      <c r="L68" s="49" t="e" cm="1">
        <f t="array" aca="1" ref="L68" ca="1">comentariocelula(F68)</f>
        <v>#NAME?</v>
      </c>
      <c r="M68" s="50"/>
      <c r="N68" s="50"/>
      <c r="O68" s="50"/>
      <c r="P68" s="50"/>
      <c r="Q68" s="34"/>
      <c r="R68" s="34"/>
      <c r="S68" s="34"/>
      <c r="T68" s="34"/>
      <c r="U68" s="34"/>
      <c r="V68" s="34"/>
    </row>
    <row r="69" spans="1:22" ht="27" x14ac:dyDescent="0.25">
      <c r="A69" s="39" t="s">
        <v>44</v>
      </c>
      <c r="B69" s="39"/>
      <c r="C69" s="39"/>
      <c r="D69" s="39"/>
      <c r="E69" s="39"/>
      <c r="F69" s="43">
        <v>1365630</v>
      </c>
      <c r="G69" s="44" t="s">
        <v>45</v>
      </c>
      <c r="H69" s="45">
        <v>201800010008207</v>
      </c>
      <c r="I69" s="46" t="s">
        <v>50</v>
      </c>
      <c r="J69" s="47">
        <v>44256</v>
      </c>
      <c r="K69" s="48" t="s">
        <v>47</v>
      </c>
      <c r="L69" s="49" t="e" cm="1">
        <f t="array" aca="1" ref="L69" ca="1">comentariocelula(F69)</f>
        <v>#NAME?</v>
      </c>
      <c r="M69" s="50"/>
      <c r="N69" s="50"/>
      <c r="O69" s="50"/>
      <c r="P69" s="50"/>
      <c r="Q69" s="34"/>
      <c r="R69" s="34"/>
      <c r="S69" s="34"/>
      <c r="T69" s="34"/>
      <c r="U69" s="34"/>
      <c r="V69" s="34"/>
    </row>
    <row r="70" spans="1:22" ht="27" x14ac:dyDescent="0.25">
      <c r="A70" s="39" t="s">
        <v>44</v>
      </c>
      <c r="B70" s="39"/>
      <c r="C70" s="39"/>
      <c r="D70" s="39"/>
      <c r="E70" s="39"/>
      <c r="F70" s="43">
        <v>1329632.94</v>
      </c>
      <c r="G70" s="44" t="s">
        <v>45</v>
      </c>
      <c r="H70" s="45">
        <v>201800010008207</v>
      </c>
      <c r="I70" s="46" t="s">
        <v>51</v>
      </c>
      <c r="J70" s="47">
        <v>44287</v>
      </c>
      <c r="K70" s="48" t="s">
        <v>47</v>
      </c>
      <c r="L70" s="49" t="e" cm="1">
        <f t="array" aca="1" ref="L70" ca="1">comentariocelula(F70)</f>
        <v>#NAME?</v>
      </c>
      <c r="M70" s="50"/>
      <c r="N70" s="50"/>
      <c r="O70" s="50"/>
      <c r="P70" s="50"/>
      <c r="Q70" s="34"/>
      <c r="R70" s="34"/>
      <c r="S70" s="34"/>
      <c r="T70" s="34"/>
      <c r="U70" s="34"/>
      <c r="V70" s="34"/>
    </row>
    <row r="71" spans="1:22" ht="25.5" customHeight="1" x14ac:dyDescent="0.25">
      <c r="A71" s="39" t="s">
        <v>44</v>
      </c>
      <c r="B71" s="39"/>
      <c r="C71" s="39"/>
      <c r="D71" s="39"/>
      <c r="E71" s="39"/>
      <c r="F71" s="51">
        <v>0</v>
      </c>
      <c r="G71" s="44" t="s">
        <v>45</v>
      </c>
      <c r="H71" s="45">
        <v>201800010008207</v>
      </c>
      <c r="I71" s="46" t="s">
        <v>52</v>
      </c>
      <c r="J71" s="47"/>
      <c r="K71" s="52"/>
      <c r="L71" s="49" t="e" cm="1">
        <f t="array" aca="1" ref="L71" ca="1">comentariocelula(F71)</f>
        <v>#NAME?</v>
      </c>
      <c r="M71" s="50"/>
      <c r="N71" s="50"/>
      <c r="O71" s="50"/>
      <c r="P71" s="50"/>
      <c r="Q71" s="34"/>
      <c r="R71" s="34"/>
      <c r="S71" s="34"/>
      <c r="T71" s="34"/>
      <c r="U71" s="34"/>
      <c r="V71" s="34"/>
    </row>
    <row r="72" spans="1:22" ht="25.5" customHeight="1" x14ac:dyDescent="0.25">
      <c r="A72" s="39" t="s">
        <v>44</v>
      </c>
      <c r="B72" s="39"/>
      <c r="C72" s="39"/>
      <c r="D72" s="39"/>
      <c r="E72" s="39"/>
      <c r="F72" s="51">
        <v>0</v>
      </c>
      <c r="G72" s="44" t="s">
        <v>45</v>
      </c>
      <c r="H72" s="45">
        <v>201800010008207</v>
      </c>
      <c r="I72" s="46" t="s">
        <v>53</v>
      </c>
      <c r="J72" s="47"/>
      <c r="K72" s="52"/>
      <c r="L72" s="49" t="e" cm="1">
        <f t="array" aca="1" ref="L72" ca="1">comentariocelula(F72)</f>
        <v>#NAME?</v>
      </c>
      <c r="M72" s="50"/>
      <c r="N72" s="50"/>
      <c r="O72" s="50"/>
      <c r="P72" s="50"/>
      <c r="Q72" s="34"/>
      <c r="R72" s="34"/>
      <c r="S72" s="34"/>
      <c r="T72" s="34"/>
      <c r="U72" s="34"/>
      <c r="V72" s="34"/>
    </row>
    <row r="73" spans="1:22" ht="25.5" customHeight="1" x14ac:dyDescent="0.25">
      <c r="A73" s="39" t="s">
        <v>44</v>
      </c>
      <c r="B73" s="39"/>
      <c r="C73" s="39"/>
      <c r="D73" s="39"/>
      <c r="E73" s="39"/>
      <c r="F73" s="51">
        <v>0</v>
      </c>
      <c r="G73" s="44" t="s">
        <v>45</v>
      </c>
      <c r="H73" s="45">
        <v>201800010008207</v>
      </c>
      <c r="I73" s="46" t="s">
        <v>54</v>
      </c>
      <c r="J73" s="47"/>
      <c r="K73" s="52"/>
      <c r="L73" s="49" t="e" cm="1">
        <f t="array" aca="1" ref="L73" ca="1">comentariocelula(F73)</f>
        <v>#NAME?</v>
      </c>
      <c r="M73" s="50"/>
      <c r="N73" s="50"/>
      <c r="O73" s="50"/>
      <c r="P73" s="50"/>
      <c r="Q73" s="34"/>
      <c r="R73" s="34"/>
      <c r="S73" s="34"/>
      <c r="T73" s="34"/>
      <c r="U73" s="34"/>
      <c r="V73" s="34"/>
    </row>
    <row r="74" spans="1:22" ht="25.5" customHeight="1" x14ac:dyDescent="0.25">
      <c r="A74" s="39" t="s">
        <v>44</v>
      </c>
      <c r="B74" s="39"/>
      <c r="C74" s="39"/>
      <c r="D74" s="39"/>
      <c r="E74" s="39"/>
      <c r="F74" s="51">
        <v>0</v>
      </c>
      <c r="G74" s="44" t="s">
        <v>45</v>
      </c>
      <c r="H74" s="45">
        <v>201800010008207</v>
      </c>
      <c r="I74" s="46" t="s">
        <v>55</v>
      </c>
      <c r="J74" s="47"/>
      <c r="K74" s="52"/>
      <c r="L74" s="49" t="e" cm="1">
        <f t="array" aca="1" ref="L74" ca="1">comentariocelula(F74)</f>
        <v>#NAME?</v>
      </c>
      <c r="M74" s="50"/>
      <c r="N74" s="50"/>
      <c r="O74" s="50"/>
      <c r="P74" s="50"/>
      <c r="Q74" s="34"/>
      <c r="R74" s="34"/>
      <c r="S74" s="34"/>
      <c r="T74" s="34"/>
      <c r="U74" s="34"/>
      <c r="V74" s="34"/>
    </row>
    <row r="75" spans="1:22" ht="27" x14ac:dyDescent="0.25">
      <c r="A75" s="39" t="s">
        <v>44</v>
      </c>
      <c r="B75" s="39"/>
      <c r="C75" s="39"/>
      <c r="D75" s="39"/>
      <c r="E75" s="39"/>
      <c r="F75" s="53">
        <v>1374060.09</v>
      </c>
      <c r="G75" s="44" t="s">
        <v>45</v>
      </c>
      <c r="H75" s="45">
        <v>201800010008207</v>
      </c>
      <c r="I75" s="46" t="s">
        <v>56</v>
      </c>
      <c r="J75" s="47">
        <v>44440</v>
      </c>
      <c r="K75" s="48" t="s">
        <v>47</v>
      </c>
      <c r="L75" s="49" t="e" cm="1">
        <f t="array" aca="1" ref="L75" ca="1">comentariocelula(F75)</f>
        <v>#NAME?</v>
      </c>
      <c r="M75" s="50"/>
      <c r="N75" s="50"/>
      <c r="O75" s="50"/>
      <c r="P75" s="50"/>
      <c r="Q75" s="34"/>
      <c r="R75" s="34"/>
      <c r="S75" s="34"/>
      <c r="T75" s="34"/>
      <c r="U75" s="34"/>
      <c r="V75" s="34"/>
    </row>
    <row r="76" spans="1:22" ht="27" x14ac:dyDescent="0.25">
      <c r="A76" s="39" t="s">
        <v>44</v>
      </c>
      <c r="B76" s="39"/>
      <c r="C76" s="39"/>
      <c r="D76" s="39"/>
      <c r="E76" s="39"/>
      <c r="F76" s="54">
        <f>1316626.25+19982.58</f>
        <v>1336608.83</v>
      </c>
      <c r="G76" s="44" t="s">
        <v>45</v>
      </c>
      <c r="H76" s="45">
        <v>201800010008207</v>
      </c>
      <c r="I76" s="46" t="s">
        <v>57</v>
      </c>
      <c r="J76" s="47">
        <v>44470</v>
      </c>
      <c r="K76" s="48" t="s">
        <v>47</v>
      </c>
      <c r="L76" s="49" t="e" cm="1">
        <f t="array" aca="1" ref="L76" ca="1">comentariocelula(F76)</f>
        <v>#NAME?</v>
      </c>
      <c r="M76" s="50"/>
      <c r="N76" s="50"/>
      <c r="O76" s="50"/>
      <c r="P76" s="50"/>
      <c r="Q76" s="34"/>
      <c r="R76" s="34"/>
      <c r="S76" s="34"/>
      <c r="T76" s="34"/>
      <c r="U76" s="34"/>
      <c r="V76" s="34"/>
    </row>
    <row r="77" spans="1:22" ht="27" x14ac:dyDescent="0.25">
      <c r="A77" s="39" t="s">
        <v>58</v>
      </c>
      <c r="B77" s="39"/>
      <c r="C77" s="39"/>
      <c r="D77" s="39"/>
      <c r="E77" s="39"/>
      <c r="F77" s="55">
        <f>1343503.09+19982.6</f>
        <v>1363485.6900000002</v>
      </c>
      <c r="G77" s="44" t="s">
        <v>45</v>
      </c>
      <c r="H77" s="45"/>
      <c r="I77" s="56" t="s">
        <v>59</v>
      </c>
      <c r="J77" s="47">
        <v>44501</v>
      </c>
      <c r="K77" s="48" t="s">
        <v>47</v>
      </c>
      <c r="L77" s="49" t="e" cm="1">
        <f t="array" aca="1" ref="L77" ca="1">comentariocelula(F77)</f>
        <v>#NAME?</v>
      </c>
      <c r="M77" s="50"/>
      <c r="N77" s="50"/>
      <c r="O77" s="50"/>
      <c r="P77" s="50"/>
      <c r="Q77" s="34"/>
      <c r="R77" s="34"/>
      <c r="S77" s="34"/>
      <c r="T77" s="34"/>
      <c r="U77" s="34"/>
      <c r="V77" s="34"/>
    </row>
    <row r="78" spans="1:22" ht="27" x14ac:dyDescent="0.25">
      <c r="A78" s="39" t="s">
        <v>58</v>
      </c>
      <c r="B78" s="39"/>
      <c r="C78" s="39"/>
      <c r="D78" s="39"/>
      <c r="E78" s="39"/>
      <c r="F78" s="43">
        <v>3113.82</v>
      </c>
      <c r="G78" s="44" t="s">
        <v>45</v>
      </c>
      <c r="H78" s="45">
        <v>201800010008207</v>
      </c>
      <c r="I78" s="46" t="s">
        <v>60</v>
      </c>
      <c r="J78" s="47">
        <v>44197</v>
      </c>
      <c r="K78" s="48" t="s">
        <v>47</v>
      </c>
      <c r="L78" s="49" t="e" cm="1">
        <f t="array" aca="1" ref="L78" ca="1">comentariocelula(F78)</f>
        <v>#NAME?</v>
      </c>
      <c r="M78" s="50"/>
      <c r="N78" s="50"/>
      <c r="O78" s="50"/>
      <c r="P78" s="50"/>
      <c r="Q78" s="34"/>
      <c r="R78" s="34"/>
      <c r="S78" s="34"/>
      <c r="T78" s="34"/>
      <c r="U78" s="34"/>
      <c r="V78" s="34"/>
    </row>
    <row r="79" spans="1:22" ht="27" x14ac:dyDescent="0.25">
      <c r="A79" s="39" t="s">
        <v>61</v>
      </c>
      <c r="B79" s="39"/>
      <c r="C79" s="39"/>
      <c r="D79" s="39"/>
      <c r="E79" s="39"/>
      <c r="F79" s="43">
        <v>3050.89</v>
      </c>
      <c r="G79" s="44" t="s">
        <v>45</v>
      </c>
      <c r="H79" s="45">
        <v>201800010008207</v>
      </c>
      <c r="I79" s="46" t="s">
        <v>48</v>
      </c>
      <c r="J79" s="47">
        <v>44228</v>
      </c>
      <c r="K79" s="48" t="s">
        <v>47</v>
      </c>
      <c r="L79" s="49" t="e" cm="1">
        <f t="array" aca="1" ref="L79" ca="1">comentariocelula(F79)</f>
        <v>#NAME?</v>
      </c>
      <c r="M79" s="50"/>
      <c r="N79" s="50"/>
      <c r="O79" s="50"/>
      <c r="P79" s="50"/>
      <c r="Q79" s="34"/>
      <c r="R79" s="34"/>
      <c r="S79" s="34"/>
      <c r="T79" s="34"/>
      <c r="U79" s="34"/>
      <c r="V79" s="34"/>
    </row>
    <row r="80" spans="1:22" ht="27" x14ac:dyDescent="0.25">
      <c r="A80" s="39" t="s">
        <v>61</v>
      </c>
      <c r="B80" s="39"/>
      <c r="C80" s="39"/>
      <c r="D80" s="39"/>
      <c r="E80" s="39"/>
      <c r="F80" s="43">
        <v>3161.44</v>
      </c>
      <c r="G80" s="44" t="s">
        <v>45</v>
      </c>
      <c r="H80" s="45">
        <v>201800010008207</v>
      </c>
      <c r="I80" s="46" t="s">
        <v>49</v>
      </c>
      <c r="J80" s="47">
        <v>44256</v>
      </c>
      <c r="K80" s="48" t="s">
        <v>47</v>
      </c>
      <c r="L80" s="49" t="e" cm="1">
        <f t="array" aca="1" ref="L80" ca="1">comentariocelula(F80)</f>
        <v>#NAME?</v>
      </c>
      <c r="M80" s="50"/>
      <c r="N80" s="50"/>
      <c r="O80" s="50"/>
      <c r="P80" s="50"/>
      <c r="Q80" s="34"/>
      <c r="R80" s="34"/>
      <c r="S80" s="34"/>
      <c r="T80" s="34"/>
      <c r="U80" s="34"/>
      <c r="V80" s="34"/>
    </row>
    <row r="81" spans="1:22" ht="27" x14ac:dyDescent="0.25">
      <c r="A81" s="39" t="s">
        <v>61</v>
      </c>
      <c r="B81" s="39"/>
      <c r="C81" s="39"/>
      <c r="D81" s="39"/>
      <c r="E81" s="39"/>
      <c r="F81" s="43">
        <v>3307.57</v>
      </c>
      <c r="G81" s="44" t="s">
        <v>45</v>
      </c>
      <c r="H81" s="45">
        <v>201800010008207</v>
      </c>
      <c r="I81" s="46" t="s">
        <v>50</v>
      </c>
      <c r="J81" s="47">
        <v>44287</v>
      </c>
      <c r="K81" s="48" t="s">
        <v>47</v>
      </c>
      <c r="L81" s="49" t="e" cm="1">
        <f t="array" aca="1" ref="L81" ca="1">comentariocelula(F81)</f>
        <v>#NAME?</v>
      </c>
      <c r="M81" s="50"/>
      <c r="N81" s="50"/>
      <c r="O81" s="50"/>
      <c r="P81" s="50"/>
      <c r="Q81" s="34"/>
      <c r="R81" s="34"/>
      <c r="S81" s="34"/>
      <c r="T81" s="34"/>
      <c r="U81" s="34"/>
      <c r="V81" s="34"/>
    </row>
    <row r="82" spans="1:22" ht="27" x14ac:dyDescent="0.25">
      <c r="A82" s="39" t="s">
        <v>61</v>
      </c>
      <c r="B82" s="39"/>
      <c r="C82" s="39"/>
      <c r="D82" s="39"/>
      <c r="E82" s="39"/>
      <c r="F82" s="43">
        <v>3167.17</v>
      </c>
      <c r="G82" s="44" t="s">
        <v>45</v>
      </c>
      <c r="H82" s="45">
        <v>201800010008207</v>
      </c>
      <c r="I82" s="46" t="s">
        <v>51</v>
      </c>
      <c r="J82" s="47">
        <v>44317</v>
      </c>
      <c r="K82" s="48" t="s">
        <v>47</v>
      </c>
      <c r="L82" s="49" t="e" cm="1">
        <f t="array" aca="1" ref="L82" ca="1">comentariocelula(F82)</f>
        <v>#NAME?</v>
      </c>
      <c r="M82" s="50"/>
      <c r="N82" s="50"/>
      <c r="O82" s="50"/>
      <c r="P82" s="50"/>
      <c r="Q82" s="34"/>
      <c r="R82" s="34"/>
      <c r="S82" s="34"/>
      <c r="T82" s="34"/>
      <c r="U82" s="34"/>
      <c r="V82" s="34"/>
    </row>
    <row r="83" spans="1:22" ht="27" x14ac:dyDescent="0.25">
      <c r="A83" s="39" t="s">
        <v>62</v>
      </c>
      <c r="B83" s="39"/>
      <c r="C83" s="39"/>
      <c r="D83" s="39"/>
      <c r="E83" s="39"/>
      <c r="F83" s="57">
        <v>61908.639999999999</v>
      </c>
      <c r="G83" s="44" t="s">
        <v>63</v>
      </c>
      <c r="H83" s="45">
        <v>201800010008207</v>
      </c>
      <c r="I83" s="46" t="s">
        <v>48</v>
      </c>
      <c r="J83" s="47">
        <v>44197</v>
      </c>
      <c r="K83" s="48" t="s">
        <v>47</v>
      </c>
      <c r="L83" s="49" t="e" cm="1">
        <f t="array" aca="1" ref="L83" ca="1">comentariocelula(F83)</f>
        <v>#NAME?</v>
      </c>
      <c r="M83" s="50"/>
      <c r="N83" s="50"/>
      <c r="O83" s="50"/>
      <c r="P83" s="50"/>
      <c r="Q83" s="34"/>
      <c r="R83" s="34"/>
      <c r="S83" s="34"/>
      <c r="T83" s="34"/>
      <c r="U83" s="34"/>
      <c r="V83" s="34"/>
    </row>
    <row r="84" spans="1:22" ht="27" x14ac:dyDescent="0.25">
      <c r="A84" s="39" t="s">
        <v>62</v>
      </c>
      <c r="B84" s="39"/>
      <c r="C84" s="39"/>
      <c r="D84" s="39"/>
      <c r="E84" s="39"/>
      <c r="F84" s="57">
        <v>58471.71</v>
      </c>
      <c r="G84" s="44" t="s">
        <v>63</v>
      </c>
      <c r="H84" s="45">
        <v>201800010008207</v>
      </c>
      <c r="I84" s="46" t="s">
        <v>49</v>
      </c>
      <c r="J84" s="47">
        <v>44228</v>
      </c>
      <c r="K84" s="48" t="s">
        <v>47</v>
      </c>
      <c r="L84" s="49" t="e" cm="1">
        <f t="array" aca="1" ref="L84" ca="1">comentariocelula(F84)</f>
        <v>#NAME?</v>
      </c>
      <c r="M84" s="50"/>
      <c r="N84" s="50"/>
      <c r="O84" s="50"/>
      <c r="P84" s="50"/>
      <c r="Q84" s="34"/>
      <c r="R84" s="34"/>
      <c r="S84" s="34"/>
      <c r="T84" s="34"/>
      <c r="U84" s="34"/>
      <c r="V84" s="34"/>
    </row>
    <row r="85" spans="1:22" ht="27" x14ac:dyDescent="0.25">
      <c r="A85" s="39" t="s">
        <v>62</v>
      </c>
      <c r="B85" s="39"/>
      <c r="C85" s="39"/>
      <c r="D85" s="39"/>
      <c r="E85" s="39"/>
      <c r="F85" s="57">
        <v>51732.46</v>
      </c>
      <c r="G85" s="44" t="s">
        <v>63</v>
      </c>
      <c r="H85" s="45">
        <v>201800010008207</v>
      </c>
      <c r="I85" s="46" t="s">
        <v>64</v>
      </c>
      <c r="J85" s="47">
        <v>44256</v>
      </c>
      <c r="K85" s="48" t="s">
        <v>47</v>
      </c>
      <c r="L85" s="49" t="e" cm="1">
        <f t="array" aca="1" ref="L85" ca="1">comentariocelula(F85)</f>
        <v>#NAME?</v>
      </c>
      <c r="M85" s="50"/>
      <c r="N85" s="50"/>
      <c r="O85" s="50"/>
      <c r="P85" s="50"/>
      <c r="Q85" s="34"/>
      <c r="R85" s="34"/>
      <c r="S85" s="34"/>
      <c r="T85" s="34"/>
      <c r="U85" s="34"/>
      <c r="V85" s="34"/>
    </row>
    <row r="86" spans="1:22" ht="27" x14ac:dyDescent="0.25">
      <c r="A86" s="39" t="s">
        <v>62</v>
      </c>
      <c r="B86" s="39"/>
      <c r="C86" s="39"/>
      <c r="D86" s="39"/>
      <c r="E86" s="39"/>
      <c r="F86" s="57">
        <v>53776.33</v>
      </c>
      <c r="G86" s="44" t="s">
        <v>63</v>
      </c>
      <c r="H86" s="45">
        <v>201800010008207</v>
      </c>
      <c r="I86" s="46" t="s">
        <v>65</v>
      </c>
      <c r="J86" s="47">
        <v>44287</v>
      </c>
      <c r="K86" s="48" t="s">
        <v>47</v>
      </c>
      <c r="L86" s="49" t="e" cm="1">
        <f t="array" aca="1" ref="L86" ca="1">comentariocelula(F86)</f>
        <v>#NAME?</v>
      </c>
      <c r="M86" s="50"/>
      <c r="N86" s="50"/>
      <c r="O86" s="50"/>
      <c r="P86" s="50"/>
      <c r="Q86" s="34"/>
      <c r="R86" s="34"/>
      <c r="S86" s="34"/>
      <c r="T86" s="34"/>
      <c r="U86" s="34"/>
      <c r="V86" s="34"/>
    </row>
    <row r="87" spans="1:22" ht="27" x14ac:dyDescent="0.25">
      <c r="A87" s="39" t="s">
        <v>62</v>
      </c>
      <c r="B87" s="39"/>
      <c r="C87" s="39"/>
      <c r="D87" s="39"/>
      <c r="E87" s="39"/>
      <c r="F87" s="57">
        <v>60404.15</v>
      </c>
      <c r="G87" s="44" t="s">
        <v>63</v>
      </c>
      <c r="H87" s="45">
        <v>201800010008207</v>
      </c>
      <c r="I87" s="46" t="s">
        <v>56</v>
      </c>
      <c r="J87" s="47">
        <v>44440</v>
      </c>
      <c r="K87" s="48" t="s">
        <v>47</v>
      </c>
      <c r="L87" s="49" t="e" cm="1">
        <f t="array" aca="1" ref="L87" ca="1">comentariocelula(F87)</f>
        <v>#NAME?</v>
      </c>
      <c r="M87" s="50"/>
      <c r="N87" s="50"/>
      <c r="O87" s="50"/>
      <c r="P87" s="50"/>
      <c r="Q87" s="34"/>
      <c r="R87" s="34"/>
      <c r="S87" s="34"/>
      <c r="T87" s="34"/>
      <c r="U87" s="34"/>
      <c r="V87" s="34"/>
    </row>
    <row r="88" spans="1:22" ht="27" x14ac:dyDescent="0.25">
      <c r="A88" s="39" t="s">
        <v>62</v>
      </c>
      <c r="B88" s="39"/>
      <c r="C88" s="39"/>
      <c r="D88" s="39"/>
      <c r="E88" s="39"/>
      <c r="F88" s="57">
        <v>78028.289999999994</v>
      </c>
      <c r="G88" s="44" t="s">
        <v>63</v>
      </c>
      <c r="H88" s="45">
        <v>201800010008207</v>
      </c>
      <c r="I88" s="46" t="s">
        <v>57</v>
      </c>
      <c r="J88" s="47">
        <v>44470</v>
      </c>
      <c r="K88" s="48" t="s">
        <v>47</v>
      </c>
      <c r="L88" s="49" t="e" cm="1">
        <f t="array" aca="1" ref="L88" ca="1">comentariocelula(F88)</f>
        <v>#NAME?</v>
      </c>
      <c r="M88" s="50"/>
      <c r="N88" s="50"/>
      <c r="O88" s="50"/>
      <c r="P88" s="50"/>
      <c r="Q88" s="34"/>
      <c r="R88" s="34"/>
      <c r="S88" s="34"/>
      <c r="T88" s="34"/>
      <c r="U88" s="34"/>
      <c r="V88" s="34"/>
    </row>
    <row r="89" spans="1:22" ht="27" x14ac:dyDescent="0.25">
      <c r="A89" s="39" t="s">
        <v>62</v>
      </c>
      <c r="B89" s="39"/>
      <c r="C89" s="39"/>
      <c r="D89" s="39"/>
      <c r="E89" s="39"/>
      <c r="F89" s="57">
        <v>82914.960000000006</v>
      </c>
      <c r="G89" s="44" t="s">
        <v>63</v>
      </c>
      <c r="H89" s="45">
        <v>201800010008207</v>
      </c>
      <c r="I89" s="56" t="s">
        <v>59</v>
      </c>
      <c r="J89" s="47">
        <v>44501</v>
      </c>
      <c r="K89" s="48" t="s">
        <v>47</v>
      </c>
      <c r="L89" s="49" t="s">
        <v>66</v>
      </c>
      <c r="M89" s="50"/>
      <c r="N89" s="50"/>
      <c r="O89" s="50"/>
      <c r="P89" s="50"/>
      <c r="Q89" s="34"/>
      <c r="R89" s="34"/>
      <c r="S89" s="34"/>
      <c r="T89" s="34"/>
      <c r="U89" s="34"/>
      <c r="V89" s="34"/>
    </row>
    <row r="90" spans="1:22" ht="27" x14ac:dyDescent="0.25">
      <c r="A90" s="39" t="s">
        <v>62</v>
      </c>
      <c r="B90" s="39"/>
      <c r="C90" s="39"/>
      <c r="D90" s="39"/>
      <c r="E90" s="39"/>
      <c r="F90" s="57">
        <v>74611.66</v>
      </c>
      <c r="G90" s="44" t="s">
        <v>63</v>
      </c>
      <c r="H90" s="45">
        <v>201800010008207</v>
      </c>
      <c r="I90" s="56" t="s">
        <v>59</v>
      </c>
      <c r="J90" s="47">
        <v>44501</v>
      </c>
      <c r="K90" s="48" t="s">
        <v>47</v>
      </c>
      <c r="L90" s="49" t="s">
        <v>67</v>
      </c>
      <c r="M90" s="50"/>
      <c r="N90" s="50"/>
      <c r="O90" s="50"/>
      <c r="P90" s="50"/>
      <c r="Q90" s="34"/>
      <c r="R90" s="34"/>
      <c r="S90" s="34"/>
      <c r="T90" s="34"/>
      <c r="U90" s="34"/>
      <c r="V90" s="34"/>
    </row>
    <row r="91" spans="1:22" ht="27" x14ac:dyDescent="0.25">
      <c r="A91" s="39" t="s">
        <v>68</v>
      </c>
      <c r="B91" s="39"/>
      <c r="C91" s="39"/>
      <c r="D91" s="39"/>
      <c r="E91" s="39"/>
      <c r="F91" s="58">
        <v>19350.88</v>
      </c>
      <c r="G91" s="44" t="s">
        <v>63</v>
      </c>
      <c r="H91" s="45">
        <v>201800010008207</v>
      </c>
      <c r="I91" s="46" t="s">
        <v>51</v>
      </c>
      <c r="J91" s="47" t="s">
        <v>69</v>
      </c>
      <c r="K91" s="48" t="s">
        <v>47</v>
      </c>
      <c r="L91" s="49" t="s">
        <v>70</v>
      </c>
      <c r="M91" s="50"/>
      <c r="N91" s="50"/>
      <c r="O91" s="50"/>
      <c r="P91" s="50"/>
      <c r="Q91" s="34"/>
      <c r="R91" s="34"/>
      <c r="S91" s="34"/>
      <c r="T91" s="34"/>
      <c r="U91" s="34"/>
      <c r="V91" s="34"/>
    </row>
    <row r="92" spans="1:22" ht="27" x14ac:dyDescent="0.25">
      <c r="A92" s="39" t="s">
        <v>68</v>
      </c>
      <c r="B92" s="39"/>
      <c r="C92" s="39"/>
      <c r="D92" s="39"/>
      <c r="E92" s="39"/>
      <c r="F92" s="58">
        <v>88912.39</v>
      </c>
      <c r="G92" s="44" t="s">
        <v>63</v>
      </c>
      <c r="H92" s="45">
        <v>201800010008207</v>
      </c>
      <c r="I92" s="46" t="s">
        <v>52</v>
      </c>
      <c r="J92" s="47" t="s">
        <v>69</v>
      </c>
      <c r="K92" s="48" t="s">
        <v>47</v>
      </c>
      <c r="L92" s="49" t="s">
        <v>71</v>
      </c>
      <c r="M92" s="50"/>
      <c r="N92" s="50"/>
      <c r="O92" s="50"/>
      <c r="P92" s="50"/>
      <c r="Q92" s="34"/>
      <c r="R92" s="34"/>
      <c r="S92" s="34"/>
      <c r="T92" s="34"/>
      <c r="U92" s="34"/>
      <c r="V92" s="34"/>
    </row>
    <row r="93" spans="1:22" ht="27" x14ac:dyDescent="0.25">
      <c r="A93" s="39" t="s">
        <v>68</v>
      </c>
      <c r="B93" s="39"/>
      <c r="C93" s="39"/>
      <c r="D93" s="39"/>
      <c r="E93" s="39"/>
      <c r="F93" s="59">
        <v>1164381.1000000001</v>
      </c>
      <c r="G93" s="44" t="s">
        <v>63</v>
      </c>
      <c r="H93" s="45">
        <v>202200010028542</v>
      </c>
      <c r="I93" s="46" t="s">
        <v>55</v>
      </c>
      <c r="J93" s="47" t="s">
        <v>69</v>
      </c>
      <c r="K93" s="48" t="s">
        <v>47</v>
      </c>
      <c r="L93" s="49" t="s">
        <v>72</v>
      </c>
      <c r="M93" s="50"/>
      <c r="N93" s="50"/>
      <c r="O93" s="50"/>
      <c r="P93" s="50"/>
      <c r="Q93" s="34"/>
      <c r="R93" s="34"/>
      <c r="S93" s="34"/>
      <c r="T93" s="34"/>
      <c r="U93" s="34"/>
      <c r="V93" s="34"/>
    </row>
    <row r="94" spans="1:22" ht="27" x14ac:dyDescent="0.25">
      <c r="A94" s="39" t="s">
        <v>68</v>
      </c>
      <c r="B94" s="39"/>
      <c r="C94" s="39"/>
      <c r="D94" s="39"/>
      <c r="E94" s="39"/>
      <c r="F94" s="60">
        <v>1764381.1</v>
      </c>
      <c r="G94" s="44" t="s">
        <v>63</v>
      </c>
      <c r="H94" s="45">
        <v>202300010025240</v>
      </c>
      <c r="I94" s="46" t="s">
        <v>56</v>
      </c>
      <c r="J94" s="47" t="s">
        <v>69</v>
      </c>
      <c r="K94" s="48" t="s">
        <v>47</v>
      </c>
      <c r="L94" s="49" t="e" cm="1">
        <f t="array" aca="1" ref="L94" ca="1">comentariocelula(F94)</f>
        <v>#NAME?</v>
      </c>
      <c r="M94" s="50"/>
      <c r="N94" s="50"/>
      <c r="O94" s="50"/>
      <c r="P94" s="50"/>
      <c r="Q94" s="34"/>
      <c r="R94" s="34"/>
      <c r="S94" s="34"/>
      <c r="T94" s="34"/>
      <c r="U94" s="34"/>
      <c r="V94" s="34"/>
    </row>
    <row r="95" spans="1:22" ht="27" x14ac:dyDescent="0.25">
      <c r="A95" s="39" t="s">
        <v>68</v>
      </c>
      <c r="B95" s="39"/>
      <c r="C95" s="39"/>
      <c r="D95" s="39"/>
      <c r="E95" s="39"/>
      <c r="F95" s="51">
        <f>1764381.11+300000</f>
        <v>2064381.11</v>
      </c>
      <c r="G95" s="52"/>
      <c r="H95" s="52"/>
      <c r="I95" s="46" t="s">
        <v>57</v>
      </c>
      <c r="J95" s="61" t="s">
        <v>69</v>
      </c>
      <c r="K95" s="48" t="s">
        <v>47</v>
      </c>
      <c r="L95" s="49" t="s">
        <v>73</v>
      </c>
      <c r="M95" s="50"/>
      <c r="N95" s="50"/>
      <c r="O95" s="50"/>
      <c r="P95" s="50"/>
      <c r="Q95" s="34"/>
      <c r="R95" s="34"/>
      <c r="S95" s="34"/>
      <c r="T95" s="34"/>
      <c r="U95" s="34"/>
      <c r="V95" s="34"/>
    </row>
    <row r="96" spans="1:22" ht="15" customHeight="1" x14ac:dyDescent="0.25">
      <c r="A96" s="62" t="s">
        <v>74</v>
      </c>
      <c r="B96" s="62"/>
      <c r="C96" s="62"/>
      <c r="D96" s="62"/>
      <c r="E96" s="62"/>
      <c r="F96" s="63">
        <f>SUM(F66:F95)</f>
        <v>16929668.000000004</v>
      </c>
      <c r="G96" s="64"/>
      <c r="H96" s="64"/>
      <c r="I96" s="64"/>
      <c r="J96" s="65"/>
      <c r="K96" s="64"/>
      <c r="L96" s="34"/>
      <c r="M96" s="34"/>
      <c r="N96" s="35"/>
      <c r="O96" s="34"/>
      <c r="P96" s="66"/>
      <c r="Q96" s="34"/>
      <c r="R96" s="34"/>
      <c r="S96" s="34"/>
      <c r="T96" s="34"/>
      <c r="U96" s="34"/>
      <c r="V96" s="34"/>
    </row>
    <row r="97" spans="1:22" ht="15" customHeight="1" x14ac:dyDescent="0.25">
      <c r="A97" s="67" t="s">
        <v>75</v>
      </c>
      <c r="B97" s="67"/>
      <c r="C97" s="67"/>
      <c r="D97" s="67"/>
      <c r="E97" s="67"/>
      <c r="F97" s="67"/>
      <c r="G97" s="67"/>
      <c r="H97" s="67"/>
      <c r="I97" s="66"/>
      <c r="J97" s="66"/>
      <c r="K97" s="66"/>
      <c r="L97" s="66"/>
      <c r="M97" s="66"/>
      <c r="N97" s="68"/>
      <c r="O97" s="66"/>
      <c r="P97" s="34"/>
      <c r="Q97" s="34"/>
      <c r="R97" s="34"/>
      <c r="S97" s="34"/>
      <c r="T97" s="34"/>
      <c r="U97" s="34"/>
      <c r="V97" s="34"/>
    </row>
    <row r="98" spans="1:22" ht="15.75" thickBot="1" x14ac:dyDescent="0.3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34"/>
      <c r="Q98" s="34"/>
      <c r="R98" s="34"/>
      <c r="S98" s="34"/>
      <c r="T98" s="34"/>
      <c r="U98" s="34"/>
      <c r="V98" s="34"/>
    </row>
    <row r="99" spans="1:22" ht="15.75" customHeight="1" thickBot="1" x14ac:dyDescent="0.3">
      <c r="A99" s="70" t="s">
        <v>76</v>
      </c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1"/>
      <c r="M99" s="71"/>
      <c r="N99" s="71"/>
      <c r="O99" s="71"/>
      <c r="P99" s="34"/>
      <c r="Q99" s="34"/>
      <c r="R99" s="34"/>
      <c r="S99" s="34"/>
      <c r="T99" s="34"/>
      <c r="U99" s="34"/>
      <c r="V99" s="34"/>
    </row>
    <row r="100" spans="1:22" ht="15.75" thickBot="1" x14ac:dyDescent="0.3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1"/>
      <c r="M100" s="71"/>
      <c r="N100" s="71"/>
      <c r="O100" s="71"/>
      <c r="P100" s="34"/>
      <c r="Q100" s="34"/>
      <c r="R100" s="34"/>
      <c r="S100" s="34"/>
      <c r="T100" s="34"/>
      <c r="U100" s="34"/>
      <c r="V100" s="34"/>
    </row>
    <row r="101" spans="1:22" ht="15.75" thickBot="1" x14ac:dyDescent="0.3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1"/>
      <c r="M101" s="71"/>
      <c r="N101" s="71"/>
      <c r="O101" s="71"/>
      <c r="P101" s="34"/>
      <c r="Q101" s="34"/>
      <c r="R101" s="34"/>
      <c r="S101" s="34"/>
      <c r="T101" s="34"/>
      <c r="U101" s="34"/>
      <c r="V101" s="34"/>
    </row>
    <row r="102" spans="1:22" ht="65.25" customHeight="1" thickBot="1" x14ac:dyDescent="0.3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1"/>
      <c r="M102" s="71"/>
      <c r="N102" s="71"/>
      <c r="O102" s="71"/>
      <c r="P102" s="34"/>
      <c r="Q102" s="34"/>
      <c r="R102" s="34"/>
      <c r="S102" s="34"/>
      <c r="T102" s="34"/>
      <c r="U102" s="34"/>
      <c r="V102" s="34"/>
    </row>
    <row r="103" spans="1:22" x14ac:dyDescent="0.25">
      <c r="A103" s="34"/>
      <c r="B103" s="34"/>
      <c r="C103" s="35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5"/>
      <c r="O103" s="34"/>
      <c r="P103" s="34"/>
      <c r="Q103" s="34"/>
      <c r="R103" s="34"/>
      <c r="S103" s="34"/>
      <c r="T103" s="34"/>
      <c r="U103" s="34"/>
      <c r="V103" s="34"/>
    </row>
    <row r="104" spans="1:22" ht="15" customHeight="1" x14ac:dyDescent="0.25">
      <c r="A104" s="67" t="s">
        <v>77</v>
      </c>
      <c r="B104" s="67"/>
      <c r="C104" s="67"/>
      <c r="D104" s="67"/>
      <c r="E104" s="67"/>
      <c r="F104" s="67"/>
      <c r="G104" s="67"/>
      <c r="H104" s="67"/>
      <c r="I104" s="34"/>
      <c r="J104" s="34"/>
      <c r="K104" s="34"/>
      <c r="L104" s="34"/>
      <c r="M104" s="34"/>
      <c r="N104" s="35"/>
      <c r="O104" s="34"/>
      <c r="P104" s="34"/>
      <c r="Q104" s="34"/>
      <c r="R104" s="34"/>
      <c r="S104" s="34"/>
      <c r="T104" s="34"/>
      <c r="U104" s="34"/>
      <c r="V104" s="34"/>
    </row>
    <row r="105" spans="1:22" x14ac:dyDescent="0.25">
      <c r="A105" s="34"/>
      <c r="B105" s="34"/>
      <c r="C105" s="35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5"/>
      <c r="O105" s="34"/>
      <c r="P105" s="34"/>
      <c r="Q105" s="34"/>
      <c r="R105" s="34"/>
      <c r="S105" s="34"/>
      <c r="T105" s="34"/>
      <c r="U105" s="34"/>
      <c r="V105" s="34"/>
    </row>
    <row r="106" spans="1:22" x14ac:dyDescent="0.25">
      <c r="A106" s="34"/>
      <c r="B106" s="34"/>
      <c r="C106" s="35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5"/>
      <c r="O106" s="34"/>
      <c r="P106" s="34"/>
      <c r="Q106" s="34"/>
      <c r="R106" s="34"/>
      <c r="S106" s="34"/>
      <c r="T106" s="34"/>
      <c r="U106" s="34"/>
      <c r="V106" s="34"/>
    </row>
    <row r="107" spans="1:22" x14ac:dyDescent="0.25">
      <c r="A107" s="34"/>
      <c r="B107" s="34"/>
      <c r="C107" s="35"/>
      <c r="D107" s="34"/>
      <c r="E107" s="34"/>
      <c r="F107" s="34"/>
      <c r="G107" s="72"/>
      <c r="H107" s="34"/>
      <c r="I107" s="34"/>
      <c r="J107" s="34"/>
      <c r="K107" s="34"/>
      <c r="L107" s="34"/>
      <c r="M107" s="34"/>
      <c r="N107" s="35"/>
      <c r="O107" s="34"/>
      <c r="P107" s="34"/>
      <c r="Q107" s="34"/>
      <c r="R107" s="34"/>
      <c r="S107" s="34"/>
      <c r="T107" s="34"/>
      <c r="U107" s="34"/>
      <c r="V107" s="34"/>
    </row>
    <row r="108" spans="1:22" ht="15" customHeight="1" x14ac:dyDescent="0.25">
      <c r="A108" s="34"/>
      <c r="B108" s="34"/>
      <c r="C108" s="35"/>
      <c r="D108" s="73" t="s">
        <v>78</v>
      </c>
      <c r="E108" s="73"/>
      <c r="F108" s="73"/>
      <c r="I108" s="73" t="s">
        <v>79</v>
      </c>
      <c r="J108" s="73"/>
      <c r="K108" s="73"/>
      <c r="L108" s="73"/>
      <c r="M108" s="34"/>
      <c r="N108" s="35"/>
      <c r="O108" s="34"/>
      <c r="P108" s="34"/>
      <c r="Q108" s="34"/>
      <c r="R108" s="34"/>
      <c r="S108" s="34"/>
      <c r="T108" s="34"/>
      <c r="U108" s="34"/>
      <c r="V108" s="34"/>
    </row>
    <row r="109" spans="1:22" ht="33" customHeight="1" x14ac:dyDescent="0.25">
      <c r="A109" s="34"/>
      <c r="B109" s="34"/>
      <c r="C109" s="35"/>
      <c r="D109" s="73" t="s">
        <v>80</v>
      </c>
      <c r="E109" s="73"/>
      <c r="F109" s="73"/>
      <c r="I109" s="73" t="s">
        <v>81</v>
      </c>
      <c r="J109" s="73"/>
      <c r="K109" s="73"/>
      <c r="L109" s="73"/>
      <c r="M109" s="34"/>
      <c r="N109" s="35"/>
      <c r="O109" s="34"/>
      <c r="P109" s="34"/>
      <c r="Q109" s="34"/>
      <c r="R109" s="34"/>
      <c r="S109" s="34"/>
      <c r="T109" s="34"/>
      <c r="U109" s="34"/>
      <c r="V109" s="34"/>
    </row>
    <row r="110" spans="1:22" x14ac:dyDescent="0.25">
      <c r="A110" s="34"/>
      <c r="B110" s="34"/>
      <c r="C110" s="35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5"/>
      <c r="O110" s="34"/>
      <c r="P110" s="34"/>
      <c r="Q110" s="34"/>
      <c r="R110" s="34"/>
      <c r="S110" s="34"/>
      <c r="T110" s="34"/>
      <c r="U110" s="34"/>
      <c r="V110" s="34"/>
    </row>
    <row r="111" spans="1:22" x14ac:dyDescent="0.25">
      <c r="A111" s="34"/>
      <c r="B111" s="34"/>
      <c r="C111" s="35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5"/>
      <c r="O111" s="34"/>
      <c r="P111" s="34"/>
      <c r="Q111" s="34"/>
      <c r="R111" s="34"/>
      <c r="S111" s="34"/>
      <c r="T111" s="34"/>
      <c r="U111" s="34"/>
      <c r="V111" s="34"/>
    </row>
    <row r="112" spans="1:22" x14ac:dyDescent="0.25">
      <c r="A112" s="34"/>
      <c r="B112" s="34"/>
      <c r="C112" s="35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5"/>
      <c r="O112" s="34"/>
      <c r="P112" s="34"/>
      <c r="Q112" s="34"/>
      <c r="R112" s="34"/>
      <c r="S112" s="34"/>
      <c r="T112" s="34"/>
      <c r="U112" s="34"/>
      <c r="V112" s="34"/>
    </row>
    <row r="113" spans="1:22" x14ac:dyDescent="0.25">
      <c r="A113" s="34"/>
      <c r="B113" s="34"/>
      <c r="C113" s="35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5"/>
      <c r="O113" s="34"/>
      <c r="P113" s="34"/>
      <c r="Q113" s="34"/>
      <c r="R113" s="34"/>
      <c r="S113" s="34"/>
      <c r="T113" s="34"/>
      <c r="U113" s="34"/>
      <c r="V113" s="34"/>
    </row>
    <row r="114" spans="1:22" x14ac:dyDescent="0.25">
      <c r="A114" s="34"/>
      <c r="B114" s="34"/>
      <c r="C114" s="35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5"/>
      <c r="O114" s="34"/>
      <c r="P114" s="34"/>
      <c r="Q114" s="34"/>
      <c r="R114" s="34"/>
      <c r="S114" s="34"/>
      <c r="T114" s="34"/>
      <c r="U114" s="34"/>
      <c r="V114" s="34"/>
    </row>
    <row r="115" spans="1:22" x14ac:dyDescent="0.25">
      <c r="A115" s="34"/>
      <c r="B115" s="34"/>
      <c r="C115" s="35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5"/>
      <c r="O115" s="34"/>
      <c r="P115" s="34"/>
      <c r="Q115" s="34"/>
      <c r="R115" s="34"/>
      <c r="S115" s="34"/>
      <c r="T115" s="34"/>
      <c r="U115" s="34"/>
      <c r="V115" s="34"/>
    </row>
    <row r="116" spans="1:22" x14ac:dyDescent="0.25">
      <c r="A116" s="34"/>
      <c r="B116" s="34"/>
      <c r="C116" s="35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5"/>
      <c r="O116" s="34"/>
      <c r="P116" s="34"/>
      <c r="Q116" s="34"/>
      <c r="R116" s="34"/>
      <c r="S116" s="34"/>
      <c r="T116" s="34"/>
      <c r="U116" s="34"/>
      <c r="V116" s="34"/>
    </row>
    <row r="117" spans="1:22" x14ac:dyDescent="0.25">
      <c r="A117" s="34"/>
      <c r="B117" s="34"/>
      <c r="C117" s="35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5"/>
      <c r="O117" s="34"/>
      <c r="P117" s="34"/>
      <c r="Q117" s="34"/>
      <c r="R117" s="34"/>
      <c r="S117" s="34"/>
      <c r="T117" s="34"/>
      <c r="U117" s="34"/>
      <c r="V117" s="34"/>
    </row>
    <row r="118" spans="1:22" x14ac:dyDescent="0.25">
      <c r="A118" s="74"/>
      <c r="B118" s="74"/>
      <c r="C118" s="75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5"/>
      <c r="O118" s="74"/>
      <c r="P118" s="74"/>
      <c r="Q118" s="74"/>
      <c r="R118" s="74"/>
      <c r="S118" s="74"/>
      <c r="T118" s="74"/>
      <c r="U118" s="74"/>
      <c r="V118" s="74"/>
    </row>
    <row r="119" spans="1:22" x14ac:dyDescent="0.25">
      <c r="A119" s="74"/>
      <c r="B119" s="74"/>
      <c r="C119" s="75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5"/>
      <c r="O119" s="74"/>
      <c r="P119" s="74"/>
      <c r="Q119" s="74"/>
      <c r="R119" s="74"/>
      <c r="S119" s="74"/>
      <c r="T119" s="74"/>
      <c r="U119" s="74"/>
      <c r="V119" s="74"/>
    </row>
    <row r="120" spans="1:22" x14ac:dyDescent="0.25">
      <c r="A120" s="74"/>
      <c r="B120" s="74"/>
      <c r="C120" s="75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5"/>
      <c r="O120" s="74"/>
      <c r="P120" s="74"/>
      <c r="Q120" s="74"/>
      <c r="R120" s="74"/>
      <c r="S120" s="74"/>
      <c r="T120" s="74"/>
      <c r="U120" s="74"/>
      <c r="V120" s="74"/>
    </row>
    <row r="121" spans="1:22" x14ac:dyDescent="0.25">
      <c r="A121" s="74"/>
      <c r="B121" s="74"/>
      <c r="C121" s="75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5"/>
      <c r="O121" s="74"/>
      <c r="P121" s="74"/>
      <c r="Q121" s="74"/>
      <c r="R121" s="74"/>
      <c r="S121" s="74"/>
      <c r="T121" s="74"/>
      <c r="U121" s="74"/>
      <c r="V121" s="74"/>
    </row>
    <row r="122" spans="1:22" x14ac:dyDescent="0.25">
      <c r="A122" s="74"/>
      <c r="B122" s="74"/>
      <c r="C122" s="75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5"/>
      <c r="O122" s="74"/>
      <c r="P122" s="74"/>
      <c r="Q122" s="74"/>
      <c r="R122" s="74"/>
      <c r="S122" s="74"/>
      <c r="T122" s="74"/>
      <c r="U122" s="74"/>
      <c r="V122" s="74"/>
    </row>
    <row r="123" spans="1:22" x14ac:dyDescent="0.25">
      <c r="A123" s="74"/>
      <c r="B123" s="74"/>
      <c r="C123" s="75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5"/>
      <c r="O123" s="74"/>
      <c r="P123" s="74"/>
      <c r="Q123" s="74"/>
      <c r="R123" s="74"/>
      <c r="S123" s="74"/>
      <c r="T123" s="74"/>
      <c r="U123" s="74"/>
      <c r="V123" s="74"/>
    </row>
    <row r="124" spans="1:22" x14ac:dyDescent="0.25">
      <c r="A124" s="74"/>
      <c r="B124" s="74"/>
      <c r="C124" s="75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5"/>
      <c r="O124" s="74"/>
      <c r="P124" s="74"/>
      <c r="Q124" s="74"/>
      <c r="R124" s="74"/>
      <c r="S124" s="74"/>
      <c r="T124" s="74"/>
      <c r="U124" s="74"/>
      <c r="V124" s="74"/>
    </row>
    <row r="125" spans="1:22" x14ac:dyDescent="0.25">
      <c r="A125" s="74"/>
      <c r="B125" s="74"/>
      <c r="C125" s="75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5"/>
      <c r="O125" s="74"/>
      <c r="P125" s="74"/>
      <c r="Q125" s="74"/>
      <c r="R125" s="74"/>
      <c r="S125" s="74"/>
      <c r="T125" s="74"/>
      <c r="U125" s="74"/>
      <c r="V125" s="74"/>
    </row>
    <row r="126" spans="1:22" x14ac:dyDescent="0.25">
      <c r="A126" s="74"/>
      <c r="B126" s="74"/>
      <c r="C126" s="75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5"/>
      <c r="O126" s="74"/>
      <c r="P126" s="74"/>
      <c r="Q126" s="74"/>
      <c r="R126" s="74"/>
      <c r="S126" s="74"/>
      <c r="T126" s="74"/>
      <c r="U126" s="74"/>
      <c r="V126" s="74"/>
    </row>
    <row r="127" spans="1:22" x14ac:dyDescent="0.25">
      <c r="A127" s="74"/>
      <c r="B127" s="74"/>
      <c r="C127" s="75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5"/>
      <c r="O127" s="74"/>
      <c r="P127" s="74"/>
      <c r="Q127" s="74"/>
      <c r="R127" s="74"/>
      <c r="S127" s="74"/>
      <c r="T127" s="74"/>
      <c r="U127" s="74"/>
      <c r="V127" s="74"/>
    </row>
    <row r="128" spans="1:22" x14ac:dyDescent="0.25">
      <c r="A128" s="74"/>
      <c r="B128" s="74"/>
      <c r="C128" s="75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5"/>
      <c r="O128" s="74"/>
      <c r="P128" s="74"/>
      <c r="Q128" s="74"/>
      <c r="R128" s="74"/>
      <c r="S128" s="74"/>
      <c r="T128" s="74"/>
      <c r="U128" s="74"/>
      <c r="V128" s="74"/>
    </row>
    <row r="129" spans="1:22" x14ac:dyDescent="0.25">
      <c r="A129" s="74"/>
      <c r="B129" s="74"/>
      <c r="C129" s="75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5"/>
      <c r="O129" s="74"/>
      <c r="P129" s="74"/>
      <c r="Q129" s="74"/>
      <c r="R129" s="74"/>
      <c r="S129" s="74"/>
      <c r="T129" s="74"/>
      <c r="U129" s="74"/>
      <c r="V129" s="74"/>
    </row>
    <row r="130" spans="1:22" x14ac:dyDescent="0.25">
      <c r="A130" s="74"/>
      <c r="B130" s="74"/>
      <c r="C130" s="75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5"/>
      <c r="O130" s="74"/>
      <c r="P130" s="74"/>
      <c r="Q130" s="74"/>
      <c r="R130" s="74"/>
      <c r="S130" s="74"/>
      <c r="T130" s="74"/>
      <c r="U130" s="74"/>
      <c r="V130" s="74"/>
    </row>
    <row r="131" spans="1:22" x14ac:dyDescent="0.25">
      <c r="A131" s="74"/>
      <c r="B131" s="74"/>
      <c r="C131" s="75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5"/>
      <c r="O131" s="74"/>
      <c r="P131" s="74"/>
      <c r="Q131" s="74"/>
      <c r="R131" s="74"/>
      <c r="S131" s="74"/>
      <c r="T131" s="74"/>
      <c r="U131" s="74"/>
      <c r="V131" s="74"/>
    </row>
    <row r="132" spans="1:22" x14ac:dyDescent="0.25">
      <c r="A132" s="74"/>
      <c r="B132" s="74"/>
      <c r="C132" s="75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5"/>
      <c r="O132" s="74"/>
      <c r="P132" s="74"/>
      <c r="Q132" s="74"/>
      <c r="R132" s="74"/>
      <c r="S132" s="74"/>
      <c r="T132" s="74"/>
      <c r="U132" s="74"/>
      <c r="V132" s="74"/>
    </row>
    <row r="133" spans="1:22" x14ac:dyDescent="0.25">
      <c r="A133" s="74"/>
      <c r="B133" s="74"/>
      <c r="C133" s="75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5"/>
      <c r="O133" s="74"/>
      <c r="P133" s="74"/>
      <c r="Q133" s="74"/>
      <c r="R133" s="74"/>
      <c r="S133" s="74"/>
      <c r="T133" s="74"/>
      <c r="U133" s="74"/>
      <c r="V133" s="74"/>
    </row>
    <row r="134" spans="1:22" x14ac:dyDescent="0.25">
      <c r="A134" s="74"/>
      <c r="B134" s="74"/>
      <c r="C134" s="75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5"/>
      <c r="O134" s="74"/>
      <c r="P134" s="74"/>
      <c r="Q134" s="74"/>
      <c r="R134" s="74"/>
      <c r="S134" s="74"/>
      <c r="T134" s="74"/>
      <c r="U134" s="74"/>
      <c r="V134" s="74"/>
    </row>
    <row r="135" spans="1:22" x14ac:dyDescent="0.25">
      <c r="A135" s="74"/>
      <c r="B135" s="74"/>
      <c r="C135" s="75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5"/>
      <c r="O135" s="74"/>
      <c r="P135" s="74"/>
      <c r="Q135" s="74"/>
      <c r="R135" s="74"/>
      <c r="S135" s="74"/>
      <c r="T135" s="74"/>
      <c r="U135" s="74"/>
      <c r="V135" s="74"/>
    </row>
    <row r="136" spans="1:22" x14ac:dyDescent="0.25">
      <c r="A136" s="74"/>
      <c r="B136" s="74"/>
      <c r="C136" s="75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5"/>
      <c r="O136" s="74"/>
      <c r="P136" s="74"/>
      <c r="Q136" s="74"/>
      <c r="R136" s="74"/>
      <c r="S136" s="74"/>
      <c r="T136" s="74"/>
      <c r="U136" s="74"/>
      <c r="V136" s="74"/>
    </row>
    <row r="137" spans="1:22" x14ac:dyDescent="0.25">
      <c r="A137" s="74"/>
      <c r="B137" s="74"/>
      <c r="C137" s="75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5"/>
      <c r="O137" s="74"/>
      <c r="P137" s="74"/>
      <c r="Q137" s="74"/>
      <c r="R137" s="74"/>
      <c r="S137" s="74"/>
      <c r="T137" s="74"/>
      <c r="U137" s="74"/>
      <c r="V137" s="74"/>
    </row>
    <row r="138" spans="1:22" x14ac:dyDescent="0.25">
      <c r="A138" s="74"/>
      <c r="B138" s="74"/>
      <c r="C138" s="75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5"/>
      <c r="O138" s="74"/>
      <c r="P138" s="74"/>
      <c r="Q138" s="74"/>
      <c r="R138" s="74"/>
      <c r="S138" s="74"/>
      <c r="T138" s="74"/>
      <c r="U138" s="74"/>
      <c r="V138" s="74"/>
    </row>
    <row r="139" spans="1:22" x14ac:dyDescent="0.25">
      <c r="A139" s="74"/>
      <c r="B139" s="74"/>
      <c r="C139" s="75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5"/>
      <c r="O139" s="74"/>
      <c r="P139" s="74"/>
      <c r="Q139" s="74"/>
      <c r="R139" s="74"/>
      <c r="S139" s="74"/>
      <c r="T139" s="74"/>
      <c r="U139" s="74"/>
      <c r="V139" s="74"/>
    </row>
    <row r="140" spans="1:22" x14ac:dyDescent="0.25">
      <c r="A140" s="74"/>
      <c r="B140" s="74"/>
      <c r="C140" s="75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5"/>
      <c r="O140" s="74"/>
      <c r="P140" s="74"/>
      <c r="Q140" s="74"/>
      <c r="R140" s="74"/>
      <c r="S140" s="74"/>
      <c r="T140" s="74"/>
      <c r="U140" s="74"/>
      <c r="V140" s="74"/>
    </row>
    <row r="141" spans="1:22" x14ac:dyDescent="0.25">
      <c r="A141" s="74"/>
      <c r="B141" s="74"/>
      <c r="C141" s="75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5"/>
      <c r="O141" s="74"/>
      <c r="P141" s="74"/>
      <c r="Q141" s="74"/>
      <c r="R141" s="74"/>
      <c r="S141" s="74"/>
      <c r="T141" s="74"/>
      <c r="U141" s="74"/>
      <c r="V141" s="74"/>
    </row>
    <row r="142" spans="1:22" x14ac:dyDescent="0.25">
      <c r="A142" s="74"/>
      <c r="B142" s="74"/>
      <c r="C142" s="75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5"/>
      <c r="O142" s="74"/>
      <c r="P142" s="74"/>
      <c r="Q142" s="74"/>
      <c r="R142" s="74"/>
      <c r="S142" s="74"/>
      <c r="T142" s="74"/>
      <c r="U142" s="74"/>
      <c r="V142" s="74"/>
    </row>
    <row r="143" spans="1:22" x14ac:dyDescent="0.25">
      <c r="A143" s="74"/>
      <c r="B143" s="74"/>
      <c r="C143" s="75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5"/>
      <c r="O143" s="74"/>
      <c r="P143" s="74"/>
      <c r="Q143" s="74"/>
      <c r="R143" s="74"/>
      <c r="S143" s="74"/>
      <c r="T143" s="74"/>
      <c r="U143" s="74"/>
      <c r="V143" s="74"/>
    </row>
    <row r="144" spans="1:22" x14ac:dyDescent="0.25">
      <c r="A144" s="74"/>
      <c r="B144" s="74"/>
      <c r="C144" s="75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5"/>
      <c r="O144" s="74"/>
      <c r="P144" s="74"/>
      <c r="Q144" s="74"/>
      <c r="R144" s="74"/>
      <c r="S144" s="74"/>
      <c r="T144" s="74"/>
      <c r="U144" s="74"/>
      <c r="V144" s="74"/>
    </row>
    <row r="145" spans="1:22" x14ac:dyDescent="0.25">
      <c r="A145" s="74"/>
      <c r="B145" s="74"/>
      <c r="C145" s="75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5"/>
      <c r="O145" s="74"/>
      <c r="P145" s="74"/>
      <c r="Q145" s="74"/>
      <c r="R145" s="74"/>
      <c r="S145" s="74"/>
      <c r="T145" s="74"/>
      <c r="U145" s="74"/>
      <c r="V145" s="74"/>
    </row>
  </sheetData>
  <autoFilter ref="A65:K97" xr:uid="{00000000-0001-0000-0D00-000000000000}">
    <filterColumn colId="0" showButton="0"/>
    <filterColumn colId="1" showButton="0"/>
    <filterColumn colId="2" showButton="0"/>
    <filterColumn colId="3" showButton="0"/>
  </autoFilter>
  <mergeCells count="106">
    <mergeCell ref="A104:H104"/>
    <mergeCell ref="D108:F108"/>
    <mergeCell ref="I108:L108"/>
    <mergeCell ref="D109:F109"/>
    <mergeCell ref="I109:L109"/>
    <mergeCell ref="A95:E95"/>
    <mergeCell ref="L95:P95"/>
    <mergeCell ref="A96:E96"/>
    <mergeCell ref="A97:H97"/>
    <mergeCell ref="A98:O98"/>
    <mergeCell ref="A99:K102"/>
    <mergeCell ref="L99:O102"/>
    <mergeCell ref="A92:E92"/>
    <mergeCell ref="L92:P92"/>
    <mergeCell ref="A93:E93"/>
    <mergeCell ref="L93:P93"/>
    <mergeCell ref="A94:E94"/>
    <mergeCell ref="L94:P94"/>
    <mergeCell ref="A89:E89"/>
    <mergeCell ref="L89:P89"/>
    <mergeCell ref="A90:E90"/>
    <mergeCell ref="L90:P90"/>
    <mergeCell ref="A91:E91"/>
    <mergeCell ref="L91:P91"/>
    <mergeCell ref="A86:E86"/>
    <mergeCell ref="L86:P86"/>
    <mergeCell ref="A87:E87"/>
    <mergeCell ref="L87:P87"/>
    <mergeCell ref="A88:E88"/>
    <mergeCell ref="L88:P88"/>
    <mergeCell ref="A83:E83"/>
    <mergeCell ref="L83:P83"/>
    <mergeCell ref="A84:E84"/>
    <mergeCell ref="L84:P84"/>
    <mergeCell ref="A85:E85"/>
    <mergeCell ref="L85:P85"/>
    <mergeCell ref="A80:E80"/>
    <mergeCell ref="L80:P80"/>
    <mergeCell ref="A81:E81"/>
    <mergeCell ref="L81:P81"/>
    <mergeCell ref="A82:E82"/>
    <mergeCell ref="L82:P82"/>
    <mergeCell ref="A77:E77"/>
    <mergeCell ref="L77:P77"/>
    <mergeCell ref="A78:E78"/>
    <mergeCell ref="L78:P78"/>
    <mergeCell ref="A79:E79"/>
    <mergeCell ref="L79:P79"/>
    <mergeCell ref="A74:E74"/>
    <mergeCell ref="L74:P74"/>
    <mergeCell ref="A75:E75"/>
    <mergeCell ref="L75:P75"/>
    <mergeCell ref="A76:E76"/>
    <mergeCell ref="L76:P76"/>
    <mergeCell ref="A71:E71"/>
    <mergeCell ref="L71:P71"/>
    <mergeCell ref="A72:E72"/>
    <mergeCell ref="L72:P72"/>
    <mergeCell ref="A73:E73"/>
    <mergeCell ref="L73:P73"/>
    <mergeCell ref="A68:E68"/>
    <mergeCell ref="L68:P68"/>
    <mergeCell ref="A69:E69"/>
    <mergeCell ref="L69:P69"/>
    <mergeCell ref="A70:E70"/>
    <mergeCell ref="L70:P70"/>
    <mergeCell ref="A64:K64"/>
    <mergeCell ref="A65:E65"/>
    <mergeCell ref="A66:E66"/>
    <mergeCell ref="L66:P66"/>
    <mergeCell ref="A67:E67"/>
    <mergeCell ref="L67:P67"/>
    <mergeCell ref="A56:E57"/>
    <mergeCell ref="A58:E58"/>
    <mergeCell ref="A59:E59"/>
    <mergeCell ref="A60:E60"/>
    <mergeCell ref="A61:E61"/>
    <mergeCell ref="A62:E62"/>
    <mergeCell ref="K20:N20"/>
    <mergeCell ref="O20:P20"/>
    <mergeCell ref="R20:S20"/>
    <mergeCell ref="T20:U20"/>
    <mergeCell ref="V20:V21"/>
    <mergeCell ref="A55:E55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83194444444444504" bottom="0.59097222222222201" header="0.511811023622047" footer="0.31527777777777799"/>
  <pageSetup paperSize="9" scale="40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2024-06-19T13:11:38Z</dcterms:created>
  <dcterms:modified xsi:type="dcterms:W3CDTF">2024-06-19T13:12:20Z</dcterms:modified>
</cp:coreProperties>
</file>