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igs" ContentType="application/vnd.openxmlformats-package.digital-signature-origin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erencia\Desktop\HEMNSL\"/>
    </mc:Choice>
  </mc:AlternateContent>
  <xr:revisionPtr revIDLastSave="0" documentId="8_{E96A5B4E-16DE-4105-B88A-1C5312A53F1F}" xr6:coauthVersionLast="47" xr6:coauthVersionMax="47" xr10:uidLastSave="{00000000-0000-0000-0000-000000000000}"/>
  <bookViews>
    <workbookView xWindow="-108" yWindow="-108" windowWidth="23256" windowHeight="12576" xr2:uid="{BEE4DE61-7733-41F2-93EA-DAC650D88EF2}"/>
  </bookViews>
  <sheets>
    <sheet name="04.2021" sheetId="1" r:id="rId1"/>
  </sheets>
  <definedNames>
    <definedName name="_xlnm.Print_Area" localSheetId="0">'04.2021'!$A$1:$F$114</definedName>
    <definedName name="_xlnm.Print_Titles" localSheetId="0">'04.2021'!$1:$22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4" i="1" l="1"/>
  <c r="B107" i="1"/>
  <c r="B101" i="1"/>
  <c r="B89" i="1"/>
  <c r="B83" i="1"/>
  <c r="B72" i="1"/>
  <c r="B64" i="1"/>
  <c r="B76" i="1" s="1"/>
  <c r="B84" i="1" s="1"/>
  <c r="B60" i="1"/>
  <c r="B53" i="1"/>
  <c r="B46" i="1"/>
  <c r="B115" i="1" s="1"/>
  <c r="B36" i="1"/>
  <c r="B33" i="1"/>
</calcChain>
</file>

<file path=xl/sharedStrings.xml><?xml version="1.0" encoding="utf-8"?>
<sst xmlns="http://schemas.openxmlformats.org/spreadsheetml/2006/main" count="109" uniqueCount="89">
  <si>
    <t>Relatório Mensal Comparativo de Recursos Recebidos, Gastos e Devolvidos ao Poder Público</t>
  </si>
  <si>
    <t>Metodologia de Avaliação da Transparência Ativa e Passiva - Organizações sem fins lucrativos que recebem recursos públicos e seus respectivos órgãos supervisores - CGE/TCE - 2a Edição - 2021 - Item 3.9/Financeiro</t>
  </si>
  <si>
    <t>NOME DO ÓRGÃO PÚBLICO/CONTRATANTE:</t>
  </si>
  <si>
    <t>Secretaria de Estado da Saúde - SES/GO</t>
  </si>
  <si>
    <t>CNPJ:</t>
  </si>
  <si>
    <t>02.529.964/0001-57</t>
  </si>
  <si>
    <t>NOME DA ORGANIZAÇÃO SOCIAL/CONTRATADA:</t>
  </si>
  <si>
    <t>Instituto de Gestão e Humanização - IGH</t>
  </si>
  <si>
    <t>11.858.570/0001-33</t>
  </si>
  <si>
    <t>NOME DA UNIDADE GERIDA:</t>
  </si>
  <si>
    <t>Hospital Estadual e Maternidade Nossa Senhora de Lourdes</t>
  </si>
  <si>
    <t>11.858.570/0005-67</t>
  </si>
  <si>
    <t>CONTRATO DE GESTÃO/ADITIVO N°:</t>
  </si>
  <si>
    <t>8° Termo Aditivo ao TTG n° 001/2013 SES/GO</t>
  </si>
  <si>
    <t>VEGÊNCIA DO CONTRATO DE GESTÃO/TERMO ADITIVO:</t>
  </si>
  <si>
    <t>INÍCIO</t>
  </si>
  <si>
    <t>E</t>
  </si>
  <si>
    <t>TÉRMINO</t>
  </si>
  <si>
    <t>PREVISÃO DE REPASSE MENSAL DO CONTRATO DE GESTÃO/ADITIVO - CUSTEIO:</t>
  </si>
  <si>
    <t>PREVISÃO DE REPASSE MENSAL DO CONTRATO DE GESTÃO/ADITIVO - INVESTIMENTO:</t>
  </si>
  <si>
    <t>Relatório Financeiro Mensal</t>
  </si>
  <si>
    <t>Competência: Abril/2021</t>
  </si>
  <si>
    <t>Em Reais</t>
  </si>
  <si>
    <t>1. SALDO BANCÁRIO ANTERIOR</t>
  </si>
  <si>
    <t>1.1 Caixa / Fundo fixo</t>
  </si>
  <si>
    <t>1.2 Banco conta movimento</t>
  </si>
  <si>
    <t xml:space="preserve">       Bradesco - Ag. 2864 C/C 9002-6</t>
  </si>
  <si>
    <t xml:space="preserve">       Bradesco - Ag. 2864 C/C 2663-8</t>
  </si>
  <si>
    <t xml:space="preserve">       Caixa Econômica Federal - Ag. 3888-1 C/C 200-5</t>
  </si>
  <si>
    <t>1.3 Aplicações financeiras</t>
  </si>
  <si>
    <t>SALDO ANTERIOR (1= 1.1 + 1.2 + 1.3)</t>
  </si>
  <si>
    <t>2. ENTRADAS DE RECURSOS FINANCEIROS</t>
  </si>
  <si>
    <t>2.1 Repasse - CUSTEIO</t>
  </si>
  <si>
    <t>2.2 Repasse - INVESTIMENTO</t>
  </si>
  <si>
    <r>
      <t xml:space="preserve">2.3 Rendimento sobre Aplicações Financeiras - CUSTEIO / INVESTIMENTO </t>
    </r>
    <r>
      <rPr>
        <vertAlign val="superscript"/>
        <sz val="9"/>
        <color theme="1"/>
        <rFont val="Calibri"/>
        <family val="2"/>
        <scheme val="minor"/>
      </rPr>
      <t>(1)</t>
    </r>
  </si>
  <si>
    <t>2.4 Outras entradas (ex: convênio, doações - especificar)</t>
  </si>
  <si>
    <t xml:space="preserve">       Recuperação de despesas</t>
  </si>
  <si>
    <t xml:space="preserve">       Receitas não governamentais</t>
  </si>
  <si>
    <t xml:space="preserve">       Regularização de recursos entre unidades</t>
  </si>
  <si>
    <t>TOTAL DE ENTRADAS (2= 2.1 + 2.2 + 2.3 + 2.4)</t>
  </si>
  <si>
    <t>3. RESGATE APLICAÇÃO FINANCEIRA</t>
  </si>
  <si>
    <r>
      <t xml:space="preserve">3.1 Resgate Aplicação - CUSTEIO / INVESTIMENTO </t>
    </r>
    <r>
      <rPr>
        <vertAlign val="superscript"/>
        <sz val="9"/>
        <color theme="1"/>
        <rFont val="Calibri"/>
        <family val="2"/>
        <scheme val="minor"/>
      </rPr>
      <t>(1)</t>
    </r>
  </si>
  <si>
    <t>TOTAL DOS RESGATES (3= 3.1)</t>
  </si>
  <si>
    <t>4. APLICAÇÃO FINANCEIRA</t>
  </si>
  <si>
    <r>
      <t xml:space="preserve">4.1 Aplicação financeira - CUSTEIO / INVESTIMENTO </t>
    </r>
    <r>
      <rPr>
        <vertAlign val="superscript"/>
        <sz val="9"/>
        <color theme="1"/>
        <rFont val="Calibri"/>
        <family val="2"/>
        <scheme val="minor"/>
      </rPr>
      <t>(1)</t>
    </r>
  </si>
  <si>
    <t>TOTAL DAS APLICAÇÕES FINANCEIRAS (4= 4.1)</t>
  </si>
  <si>
    <t>5. SAÍDAS DE RECURSOS FINANCEIROS</t>
  </si>
  <si>
    <t>5.1 PAGAMENTOS REALIZADOS - CUSTEIO</t>
  </si>
  <si>
    <t>5.1.1 Pessoal</t>
  </si>
  <si>
    <t>5.1.2 Serviços</t>
  </si>
  <si>
    <t>5.1.3 Materiais e Insumos</t>
  </si>
  <si>
    <t>5.1.4 Bloqueio Judicial</t>
  </si>
  <si>
    <t>5.1.5 Tributos: Impostos, Taxas e Contribuições</t>
  </si>
  <si>
    <t>5.1.6 Encargos Sociais</t>
  </si>
  <si>
    <t xml:space="preserve">5.1.7 Despesa Administrativa quando O.S. e unidade gerida se situarem em localidades diversas (Item 12.1.v da Minuta Padrão do Contrato de Gestão - PGE) </t>
  </si>
  <si>
    <t>5.1.8 Outros (especificar a despesa)</t>
  </si>
  <si>
    <t xml:space="preserve">           Concessionárias (Água, Luz e Telefonia)</t>
  </si>
  <si>
    <t xml:space="preserve">           Alugueis</t>
  </si>
  <si>
    <t xml:space="preserve">           Reembolso de despesas / Adiantamentos concedidos</t>
  </si>
  <si>
    <t xml:space="preserve">           IRRF/IOF sobre aplicações financeiras</t>
  </si>
  <si>
    <t>TOTAL DE PAGAMENTOS - CUSTEIO (5.1= 5.1.1 + 5.1.2 + 5.1.3 + 5.1.4 + 5.1.5 + 5.1.6 + 5.1.7 + 5.1.8)</t>
  </si>
  <si>
    <t>5.2 PAGAMENTOS REALIZADOS - INVESTIMENTO</t>
  </si>
  <si>
    <t>5.2.1 Aquisições de Bens (equipamentos, mobiliários, etc)</t>
  </si>
  <si>
    <t>5.2.2 Aquisições de Bens Imobilizados</t>
  </si>
  <si>
    <t>5.2.3 Aquisições Direito de Uso de Software</t>
  </si>
  <si>
    <t>5.2.4 Outros (discriminar)</t>
  </si>
  <si>
    <t>TOTAL DE PAGAMENTOS - INVESTIMENTO (5.2= 5.2.1 + 5.2.2 + 5.2.3 + 5.2.4)</t>
  </si>
  <si>
    <t>TOTAL GERAL DOS PAGAMENTOS (5= 5.1 + 5.2)</t>
  </si>
  <si>
    <t>6. VALORES DEVOLVIDOS À CONTRATANTE</t>
  </si>
  <si>
    <t>6.1 Valores devolvidos à Contratante - CUSTEIO</t>
  </si>
  <si>
    <t>6.1 Valores devolvidos à Contratante - INVESTIMENTO</t>
  </si>
  <si>
    <t>TOTAL VALORES DEVOLVIDOS (6= 6.1 + 6.2)</t>
  </si>
  <si>
    <t>7. SALDO BANCÁRIO FINAL EM 30/04/2021</t>
  </si>
  <si>
    <t>7.1 Caixa</t>
  </si>
  <si>
    <t>7.2 Banco conta Movimento</t>
  </si>
  <si>
    <t>7.3 Aplicações Financeiras</t>
  </si>
  <si>
    <t>SALDO BANCÁRIO FINAL (7= 7.1 + 7.2 + 7.3)</t>
  </si>
  <si>
    <t>Fonte: Extratos bancários e Balancete Contábil.</t>
  </si>
  <si>
    <t>8. INFORMAÇÕES COMPLEMENTARES - GLOSAS</t>
  </si>
  <si>
    <t>8.1 Glosa - servidores cedidos</t>
  </si>
  <si>
    <t>8.2 Glosa - não cumprimento de metas</t>
  </si>
  <si>
    <t>8.3 Outras - energia elétrica</t>
  </si>
  <si>
    <t>TOTAL DAS GLOSAS (8= 8.1 + 8.2 + 8.3)</t>
  </si>
  <si>
    <t>9. Nota Explicativa:</t>
  </si>
  <si>
    <t>(1) Os recursos são mantidos em c/c e de aplicação únicas.</t>
  </si>
  <si>
    <t>Assinatura do Responsável pela Área financeira (obrigatória):</t>
  </si>
  <si>
    <t>Assinatura do Contador:</t>
  </si>
  <si>
    <t>Goiânia,</t>
  </si>
  <si>
    <t>Teste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</si>
</sst>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R$&quot;\ * #,##0.00_-;\-&quot;R$&quot;\ * #,##0.00_-;_-&quot;R$&quot;\ * &quot;-&quot;??_-;_-@_-"/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5.5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vertAlign val="superscript"/>
      <sz val="9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4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3" fillId="0" borderId="0" xfId="0" applyFont="1"/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14" fontId="3" fillId="0" borderId="3" xfId="0" applyNumberFormat="1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14" fontId="3" fillId="0" borderId="4" xfId="0" applyNumberFormat="1" applyFont="1" applyBorder="1" applyAlignment="1">
      <alignment horizontal="center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5" fillId="0" borderId="1" xfId="0" applyFont="1" applyBorder="1"/>
    <xf numFmtId="44" fontId="3" fillId="0" borderId="2" xfId="2" applyFont="1" applyBorder="1" applyAlignment="1">
      <alignment horizontal="left"/>
    </xf>
    <xf numFmtId="44" fontId="3" fillId="0" borderId="3" xfId="2" applyFont="1" applyBorder="1" applyAlignment="1">
      <alignment horizontal="left"/>
    </xf>
    <xf numFmtId="44" fontId="3" fillId="0" borderId="4" xfId="2" applyFont="1" applyBorder="1" applyAlignment="1">
      <alignment horizontal="left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5" fillId="0" borderId="0" xfId="0" applyFont="1"/>
    <xf numFmtId="0" fontId="5" fillId="0" borderId="3" xfId="0" applyFont="1" applyBorder="1" applyAlignment="1">
      <alignment horizontal="right" vertical="center"/>
    </xf>
    <xf numFmtId="0" fontId="5" fillId="0" borderId="4" xfId="0" applyFont="1" applyBorder="1" applyAlignment="1">
      <alignment horizontal="right" vertical="center"/>
    </xf>
    <xf numFmtId="0" fontId="5" fillId="2" borderId="2" xfId="0" applyFont="1" applyFill="1" applyBorder="1"/>
    <xf numFmtId="0" fontId="5" fillId="2" borderId="3" xfId="0" applyFont="1" applyFill="1" applyBorder="1"/>
    <xf numFmtId="0" fontId="5" fillId="2" borderId="4" xfId="0" applyFont="1" applyFill="1" applyBorder="1"/>
    <xf numFmtId="43" fontId="3" fillId="0" borderId="2" xfId="1" applyFont="1" applyBorder="1" applyAlignment="1">
      <alignment horizontal="center"/>
    </xf>
    <xf numFmtId="43" fontId="3" fillId="0" borderId="3" xfId="1" applyFont="1" applyBorder="1" applyAlignment="1">
      <alignment horizontal="center"/>
    </xf>
    <xf numFmtId="43" fontId="3" fillId="0" borderId="4" xfId="1" applyFont="1" applyBorder="1" applyAlignment="1">
      <alignment horizontal="center"/>
    </xf>
    <xf numFmtId="0" fontId="5" fillId="0" borderId="2" xfId="0" applyFont="1" applyBorder="1" applyAlignment="1">
      <alignment horizontal="left"/>
    </xf>
    <xf numFmtId="43" fontId="5" fillId="0" borderId="2" xfId="1" applyFont="1" applyBorder="1" applyAlignment="1">
      <alignment horizontal="center"/>
    </xf>
    <xf numFmtId="43" fontId="5" fillId="0" borderId="3" xfId="1" applyFont="1" applyBorder="1" applyAlignment="1">
      <alignment horizontal="center"/>
    </xf>
    <xf numFmtId="43" fontId="5" fillId="0" borderId="4" xfId="1" applyFont="1" applyBorder="1" applyAlignment="1">
      <alignment horizontal="center"/>
    </xf>
    <xf numFmtId="0" fontId="5" fillId="2" borderId="2" xfId="0" applyFont="1" applyFill="1" applyBorder="1" applyAlignment="1">
      <alignment horizontal="left"/>
    </xf>
    <xf numFmtId="0" fontId="5" fillId="2" borderId="2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left" wrapText="1"/>
    </xf>
    <xf numFmtId="43" fontId="3" fillId="0" borderId="2" xfId="1" applyFont="1" applyFill="1" applyBorder="1" applyAlignment="1">
      <alignment horizontal="center"/>
    </xf>
    <xf numFmtId="43" fontId="3" fillId="0" borderId="3" xfId="1" applyFont="1" applyFill="1" applyBorder="1" applyAlignment="1">
      <alignment horizontal="center"/>
    </xf>
    <xf numFmtId="43" fontId="3" fillId="0" borderId="4" xfId="1" applyFont="1" applyFill="1" applyBorder="1" applyAlignment="1">
      <alignment horizontal="center"/>
    </xf>
    <xf numFmtId="0" fontId="3" fillId="0" borderId="3" xfId="0" applyFont="1" applyBorder="1"/>
    <xf numFmtId="0" fontId="4" fillId="0" borderId="3" xfId="0" applyFont="1" applyBorder="1" applyAlignment="1">
      <alignment vertical="top"/>
    </xf>
    <xf numFmtId="0" fontId="5" fillId="0" borderId="5" xfId="0" applyFont="1" applyBorder="1" applyAlignment="1">
      <alignment horizontal="left" vertical="top"/>
    </xf>
    <xf numFmtId="0" fontId="5" fillId="0" borderId="6" xfId="0" applyFont="1" applyBorder="1" applyAlignment="1">
      <alignment horizontal="left" vertical="top"/>
    </xf>
    <xf numFmtId="0" fontId="5" fillId="0" borderId="7" xfId="0" applyFont="1" applyBorder="1" applyAlignment="1">
      <alignment horizontal="left" vertical="top"/>
    </xf>
    <xf numFmtId="0" fontId="3" fillId="0" borderId="8" xfId="0" applyFont="1" applyBorder="1" applyAlignment="1">
      <alignment horizontal="left" vertical="top"/>
    </xf>
    <xf numFmtId="0" fontId="3" fillId="0" borderId="9" xfId="0" applyFont="1" applyBorder="1" applyAlignment="1">
      <alignment horizontal="left" vertical="top"/>
    </xf>
    <xf numFmtId="0" fontId="3" fillId="0" borderId="10" xfId="0" applyFont="1" applyBorder="1" applyAlignment="1">
      <alignment horizontal="left" vertical="top"/>
    </xf>
    <xf numFmtId="14" fontId="3" fillId="0" borderId="0" xfId="0" applyNumberFormat="1" applyFont="1" applyAlignment="1">
      <alignment horizontal="left"/>
    </xf>
    <xf numFmtId="43" fontId="3" fillId="0" borderId="0" xfId="1" applyFont="1" applyAlignment="1">
      <alignment horizontal="center"/>
    </xf>
  </cellXfs>
  <cellStyles count="3">
    <cellStyle name="Moeda" xfId="2" builtinId="4"/>
    <cellStyle name="Normal" xfId="0" builtinId="0"/>
    <cellStyle name="Vírgula" xfId="1" builtinId="3"/>
  </cellStyles>
  <dxfs count="12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480060</xdr:colOff>
      <xdr:row>0</xdr:row>
      <xdr:rowOff>45720</xdr:rowOff>
    </xdr:from>
    <xdr:to>
      <xdr:col>5</xdr:col>
      <xdr:colOff>599940</xdr:colOff>
      <xdr:row>5</xdr:row>
      <xdr:rowOff>124071</xdr:rowOff>
    </xdr:to>
    <xdr:grpSp>
      <xdr:nvGrpSpPr>
        <xdr:cNvPr id="2" name="Agrupar 1">
          <a:extLst>
            <a:ext uri="{FF2B5EF4-FFF2-40B4-BE49-F238E27FC236}">
              <a16:creationId xmlns:a16="http://schemas.microsoft.com/office/drawing/2014/main" id="{5A5506FC-38F4-4456-A9A9-649E03B66C17}"/>
            </a:ext>
          </a:extLst>
        </xdr:cNvPr>
        <xdr:cNvGrpSpPr>
          <a:grpSpLocks noChangeAspect="1"/>
        </xdr:cNvGrpSpPr>
      </xdr:nvGrpSpPr>
      <xdr:grpSpPr>
        <a:xfrm>
          <a:off x="4945380" y="45720"/>
          <a:ext cx="2489700" cy="840351"/>
          <a:chOff x="8016240" y="1927861"/>
          <a:chExt cx="2489700" cy="840351"/>
        </a:xfrm>
      </xdr:grpSpPr>
      <xdr:pic>
        <xdr:nvPicPr>
          <xdr:cNvPr id="3" name="Imagem 2">
            <a:extLst>
              <a:ext uri="{FF2B5EF4-FFF2-40B4-BE49-F238E27FC236}">
                <a16:creationId xmlns:a16="http://schemas.microsoft.com/office/drawing/2014/main" id="{2A2FC552-109C-4206-B8BD-09B1A9D6970D}"/>
              </a:ext>
            </a:extLst>
          </xdr:cNvPr>
          <xdr:cNvPicPr>
            <a:picLocks/>
          </xdr:cNvPicPr>
        </xdr:nvPicPr>
        <xdr:blipFill rotWithShape="1"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-320" t="-964" r="33694" b="964"/>
          <a:stretch/>
        </xdr:blipFill>
        <xdr:spPr>
          <a:xfrm>
            <a:off x="8016240" y="1973580"/>
            <a:ext cx="1402080" cy="756000"/>
          </a:xfrm>
          <a:prstGeom prst="rect">
            <a:avLst/>
          </a:prstGeom>
        </xdr:spPr>
      </xdr:pic>
      <xdr:pic>
        <xdr:nvPicPr>
          <xdr:cNvPr id="4" name="Imagem 3">
            <a:extLst>
              <a:ext uri="{FF2B5EF4-FFF2-40B4-BE49-F238E27FC236}">
                <a16:creationId xmlns:a16="http://schemas.microsoft.com/office/drawing/2014/main" id="{20EF6E4D-CD11-4031-90D0-F6D914946D45}"/>
              </a:ext>
            </a:extLst>
          </xdr:cNvPr>
          <xdr:cNvPicPr>
            <a:picLocks noChangeAspect="1"/>
          </xdr:cNvPicPr>
        </xdr:nvPicPr>
        <xdr:blipFill rotWithShape="1">
          <a:blip xmlns:r="http://schemas.openxmlformats.org/officeDocument/2006/relationships" r:embed="rId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53061"/>
          <a:stretch/>
        </xdr:blipFill>
        <xdr:spPr>
          <a:xfrm>
            <a:off x="9425940" y="1927861"/>
            <a:ext cx="1080000" cy="840351"/>
          </a:xfrm>
          <a:prstGeom prst="rect">
            <a:avLst/>
          </a:prstGeom>
        </xdr:spPr>
      </xdr:pic>
    </xdr:grpSp>
    <xdr:clientData/>
  </xdr:twoCellAnchor>
  <xdr:twoCellAnchor editAs="oneCell">
    <xdr:from>
      <xdr:col>0</xdr:col>
      <xdr:colOff>22860</xdr:colOff>
      <xdr:row>0</xdr:row>
      <xdr:rowOff>22860</xdr:rowOff>
    </xdr:from>
    <xdr:to>
      <xdr:col>0</xdr:col>
      <xdr:colOff>2546823</xdr:colOff>
      <xdr:row>4</xdr:row>
      <xdr:rowOff>71685</xdr:rowOff>
    </xdr:to>
    <xdr:pic>
      <xdr:nvPicPr>
        <xdr:cNvPr id="5" name="Imagem 4">
          <a:extLst>
            <a:ext uri="{FF2B5EF4-FFF2-40B4-BE49-F238E27FC236}">
              <a16:creationId xmlns:a16="http://schemas.microsoft.com/office/drawing/2014/main" id="{6FED74CD-D886-47F5-B114-BC8F217A05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60" y="22860"/>
          <a:ext cx="2523963" cy="6584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77A970-33DD-43A6-AF96-E9BFBCA1913E}">
  <dimension ref="A7:F115"/>
  <sheetViews>
    <sheetView showGridLines="0" tabSelected="1" view="pageBreakPreview" zoomScaleNormal="100" zoomScaleSheetLayoutView="100" workbookViewId="0"/>
  </sheetViews>
  <sheetFormatPr defaultRowHeight="12" x14ac:dyDescent="0.25"/>
  <cols>
    <col min="1" max="1" width="65.109375" style="2" customWidth="1"/>
    <col min="2" max="2" width="8.21875" style="2" customWidth="1"/>
    <col min="3" max="3" width="9.88671875" style="2" customWidth="1"/>
    <col min="4" max="5" width="8.21875" style="2" customWidth="1"/>
    <col min="6" max="6" width="9.88671875" style="2" customWidth="1"/>
    <col min="7" max="16384" width="8.88671875" style="2"/>
  </cols>
  <sheetData>
    <row r="7" spans="1:6" ht="27" customHeight="1" x14ac:dyDescent="0.25">
      <c r="A7" s="1" t="s">
        <v>0</v>
      </c>
      <c r="B7" s="1"/>
      <c r="C7" s="1"/>
      <c r="D7" s="1"/>
      <c r="E7" s="1"/>
      <c r="F7" s="1"/>
    </row>
    <row r="8" spans="1:6" ht="21" customHeight="1" x14ac:dyDescent="0.25">
      <c r="A8" s="3" t="s">
        <v>1</v>
      </c>
      <c r="B8" s="3"/>
      <c r="C8" s="3"/>
      <c r="D8" s="3"/>
      <c r="E8" s="3"/>
      <c r="F8" s="3"/>
    </row>
    <row r="9" spans="1:6" x14ac:dyDescent="0.25">
      <c r="A9" s="4" t="s">
        <v>2</v>
      </c>
      <c r="B9" s="5" t="s">
        <v>3</v>
      </c>
      <c r="C9" s="6"/>
      <c r="D9" s="6"/>
      <c r="E9" s="6"/>
      <c r="F9" s="7"/>
    </row>
    <row r="10" spans="1:6" x14ac:dyDescent="0.25">
      <c r="A10" s="4" t="s">
        <v>4</v>
      </c>
      <c r="B10" s="5" t="s">
        <v>5</v>
      </c>
      <c r="C10" s="6"/>
      <c r="D10" s="6"/>
      <c r="E10" s="6"/>
      <c r="F10" s="7"/>
    </row>
    <row r="11" spans="1:6" ht="14.4" customHeight="1" x14ac:dyDescent="0.25">
      <c r="A11" s="4" t="s">
        <v>6</v>
      </c>
      <c r="B11" s="5" t="s">
        <v>7</v>
      </c>
      <c r="C11" s="6"/>
      <c r="D11" s="6"/>
      <c r="E11" s="6"/>
      <c r="F11" s="7"/>
    </row>
    <row r="12" spans="1:6" x14ac:dyDescent="0.25">
      <c r="A12" s="4" t="s">
        <v>4</v>
      </c>
      <c r="B12" s="5" t="s">
        <v>8</v>
      </c>
      <c r="C12" s="6"/>
      <c r="D12" s="6"/>
      <c r="E12" s="6"/>
      <c r="F12" s="7"/>
    </row>
    <row r="13" spans="1:6" x14ac:dyDescent="0.25">
      <c r="A13" s="4" t="s">
        <v>9</v>
      </c>
      <c r="B13" s="5" t="s">
        <v>10</v>
      </c>
      <c r="C13" s="6"/>
      <c r="D13" s="6"/>
      <c r="E13" s="6"/>
      <c r="F13" s="7"/>
    </row>
    <row r="14" spans="1:6" x14ac:dyDescent="0.25">
      <c r="A14" s="4" t="s">
        <v>4</v>
      </c>
      <c r="B14" s="5" t="s">
        <v>11</v>
      </c>
      <c r="C14" s="6"/>
      <c r="D14" s="6"/>
      <c r="E14" s="6"/>
      <c r="F14" s="7"/>
    </row>
    <row r="15" spans="1:6" x14ac:dyDescent="0.25">
      <c r="A15" s="4" t="s">
        <v>12</v>
      </c>
      <c r="B15" s="5" t="s">
        <v>13</v>
      </c>
      <c r="C15" s="6"/>
      <c r="D15" s="6"/>
      <c r="E15" s="6"/>
      <c r="F15" s="7"/>
    </row>
    <row r="16" spans="1:6" x14ac:dyDescent="0.25">
      <c r="A16" s="4" t="s">
        <v>14</v>
      </c>
      <c r="B16" s="8" t="s">
        <v>15</v>
      </c>
      <c r="C16" s="9">
        <v>44008</v>
      </c>
      <c r="D16" s="10" t="s">
        <v>16</v>
      </c>
      <c r="E16" s="8" t="s">
        <v>17</v>
      </c>
      <c r="F16" s="11">
        <v>44372</v>
      </c>
    </row>
    <row r="17" spans="1:6" x14ac:dyDescent="0.25">
      <c r="A17" s="12"/>
      <c r="B17" s="13"/>
      <c r="C17" s="13"/>
      <c r="D17" s="13"/>
      <c r="E17" s="13"/>
      <c r="F17" s="14"/>
    </row>
    <row r="18" spans="1:6" x14ac:dyDescent="0.25">
      <c r="A18" s="15" t="s">
        <v>18</v>
      </c>
      <c r="B18" s="16">
        <v>2552090.6</v>
      </c>
      <c r="C18" s="17"/>
      <c r="D18" s="17"/>
      <c r="E18" s="17"/>
      <c r="F18" s="18"/>
    </row>
    <row r="19" spans="1:6" x14ac:dyDescent="0.25">
      <c r="A19" s="15" t="s">
        <v>19</v>
      </c>
      <c r="B19" s="16">
        <v>0</v>
      </c>
      <c r="C19" s="17"/>
      <c r="D19" s="17"/>
      <c r="E19" s="17"/>
      <c r="F19" s="18"/>
    </row>
    <row r="20" spans="1:6" ht="9" customHeight="1" x14ac:dyDescent="0.25">
      <c r="A20" s="13"/>
      <c r="B20" s="13"/>
      <c r="C20" s="13"/>
      <c r="D20" s="13"/>
      <c r="E20" s="13"/>
      <c r="F20" s="13"/>
    </row>
    <row r="21" spans="1:6" s="22" customFormat="1" ht="15.6" x14ac:dyDescent="0.3">
      <c r="A21" s="19" t="s">
        <v>20</v>
      </c>
      <c r="B21" s="20"/>
      <c r="C21" s="20"/>
      <c r="D21" s="20"/>
      <c r="E21" s="20"/>
      <c r="F21" s="21"/>
    </row>
    <row r="22" spans="1:6" s="22" customFormat="1" ht="18" customHeight="1" x14ac:dyDescent="0.25">
      <c r="A22" s="4" t="s">
        <v>21</v>
      </c>
      <c r="B22" s="23" t="s">
        <v>22</v>
      </c>
      <c r="C22" s="23"/>
      <c r="D22" s="23"/>
      <c r="E22" s="23"/>
      <c r="F22" s="24"/>
    </row>
    <row r="23" spans="1:6" x14ac:dyDescent="0.25">
      <c r="A23" s="25" t="s">
        <v>23</v>
      </c>
      <c r="B23" s="26"/>
      <c r="C23" s="26"/>
      <c r="D23" s="26"/>
      <c r="E23" s="26"/>
      <c r="F23" s="27"/>
    </row>
    <row r="24" spans="1:6" x14ac:dyDescent="0.25">
      <c r="A24" s="12" t="s">
        <v>24</v>
      </c>
      <c r="B24" s="28">
        <v>2000</v>
      </c>
      <c r="C24" s="29"/>
      <c r="D24" s="29"/>
      <c r="E24" s="29"/>
      <c r="F24" s="30"/>
    </row>
    <row r="25" spans="1:6" x14ac:dyDescent="0.25">
      <c r="A25" s="12" t="s">
        <v>25</v>
      </c>
      <c r="B25" s="28"/>
      <c r="C25" s="29"/>
      <c r="D25" s="29"/>
      <c r="E25" s="29"/>
      <c r="F25" s="30"/>
    </row>
    <row r="26" spans="1:6" x14ac:dyDescent="0.25">
      <c r="A26" s="12" t="s">
        <v>26</v>
      </c>
      <c r="B26" s="28">
        <v>1</v>
      </c>
      <c r="C26" s="29"/>
      <c r="D26" s="29"/>
      <c r="E26" s="29"/>
      <c r="F26" s="30"/>
    </row>
    <row r="27" spans="1:6" x14ac:dyDescent="0.25">
      <c r="A27" s="12" t="s">
        <v>27</v>
      </c>
      <c r="B27" s="28">
        <v>1</v>
      </c>
      <c r="C27" s="29"/>
      <c r="D27" s="29"/>
      <c r="E27" s="29"/>
      <c r="F27" s="30"/>
    </row>
    <row r="28" spans="1:6" x14ac:dyDescent="0.25">
      <c r="A28" s="12" t="s">
        <v>28</v>
      </c>
      <c r="B28" s="28">
        <v>1654041.6000000001</v>
      </c>
      <c r="C28" s="29"/>
      <c r="D28" s="29"/>
      <c r="E28" s="29"/>
      <c r="F28" s="30"/>
    </row>
    <row r="29" spans="1:6" x14ac:dyDescent="0.25">
      <c r="A29" s="12" t="s">
        <v>29</v>
      </c>
      <c r="B29" s="28"/>
      <c r="C29" s="29"/>
      <c r="D29" s="29"/>
      <c r="E29" s="29"/>
      <c r="F29" s="30"/>
    </row>
    <row r="30" spans="1:6" x14ac:dyDescent="0.25">
      <c r="A30" s="12" t="s">
        <v>26</v>
      </c>
      <c r="B30" s="28">
        <v>2493627.09</v>
      </c>
      <c r="C30" s="29"/>
      <c r="D30" s="29"/>
      <c r="E30" s="29"/>
      <c r="F30" s="30"/>
    </row>
    <row r="31" spans="1:6" x14ac:dyDescent="0.25">
      <c r="A31" s="12" t="s">
        <v>27</v>
      </c>
      <c r="B31" s="28">
        <v>98863.92</v>
      </c>
      <c r="C31" s="29"/>
      <c r="D31" s="29"/>
      <c r="E31" s="29"/>
      <c r="F31" s="30"/>
    </row>
    <row r="32" spans="1:6" x14ac:dyDescent="0.25">
      <c r="A32" s="12" t="s">
        <v>28</v>
      </c>
      <c r="B32" s="28">
        <v>2486556.7999999998</v>
      </c>
      <c r="C32" s="29"/>
      <c r="D32" s="29"/>
      <c r="E32" s="29"/>
      <c r="F32" s="30"/>
    </row>
    <row r="33" spans="1:6" s="22" customFormat="1" ht="14.4" customHeight="1" x14ac:dyDescent="0.25">
      <c r="A33" s="31" t="s">
        <v>30</v>
      </c>
      <c r="B33" s="32">
        <f>SUM(B24:F32)</f>
        <v>6735091.4100000001</v>
      </c>
      <c r="C33" s="33"/>
      <c r="D33" s="33"/>
      <c r="E33" s="33"/>
      <c r="F33" s="34"/>
    </row>
    <row r="34" spans="1:6" ht="9" customHeight="1" x14ac:dyDescent="0.25">
      <c r="A34" s="13"/>
      <c r="B34" s="13"/>
      <c r="C34" s="13"/>
      <c r="D34" s="13"/>
      <c r="E34" s="13"/>
      <c r="F34" s="13"/>
    </row>
    <row r="35" spans="1:6" s="22" customFormat="1" x14ac:dyDescent="0.25">
      <c r="A35" s="35" t="s">
        <v>31</v>
      </c>
      <c r="B35" s="36"/>
      <c r="C35" s="37"/>
      <c r="D35" s="37"/>
      <c r="E35" s="37"/>
      <c r="F35" s="38"/>
    </row>
    <row r="36" spans="1:6" x14ac:dyDescent="0.25">
      <c r="A36" s="12" t="s">
        <v>32</v>
      </c>
      <c r="B36" s="28">
        <f>1765222.79+822510+14826.69</f>
        <v>2602559.48</v>
      </c>
      <c r="C36" s="29"/>
      <c r="D36" s="29"/>
      <c r="E36" s="29"/>
      <c r="F36" s="30"/>
    </row>
    <row r="37" spans="1:6" x14ac:dyDescent="0.25">
      <c r="A37" s="12" t="s">
        <v>33</v>
      </c>
      <c r="B37" s="28">
        <v>0</v>
      </c>
      <c r="C37" s="29"/>
      <c r="D37" s="29"/>
      <c r="E37" s="29"/>
      <c r="F37" s="30"/>
    </row>
    <row r="38" spans="1:6" ht="13.8" x14ac:dyDescent="0.25">
      <c r="A38" s="12" t="s">
        <v>34</v>
      </c>
      <c r="B38" s="28"/>
      <c r="C38" s="29"/>
      <c r="D38" s="29"/>
      <c r="E38" s="29"/>
      <c r="F38" s="30"/>
    </row>
    <row r="39" spans="1:6" x14ac:dyDescent="0.25">
      <c r="A39" s="12" t="s">
        <v>26</v>
      </c>
      <c r="B39" s="28">
        <v>285.32</v>
      </c>
      <c r="C39" s="29"/>
      <c r="D39" s="29"/>
      <c r="E39" s="29"/>
      <c r="F39" s="30"/>
    </row>
    <row r="40" spans="1:6" x14ac:dyDescent="0.25">
      <c r="A40" s="12" t="s">
        <v>27</v>
      </c>
      <c r="B40" s="28">
        <v>27.6</v>
      </c>
      <c r="C40" s="29"/>
      <c r="D40" s="29"/>
      <c r="E40" s="29"/>
      <c r="F40" s="30"/>
    </row>
    <row r="41" spans="1:6" x14ac:dyDescent="0.25">
      <c r="A41" s="12" t="s">
        <v>28</v>
      </c>
      <c r="B41" s="28">
        <v>439.69</v>
      </c>
      <c r="C41" s="29"/>
      <c r="D41" s="29"/>
      <c r="E41" s="29"/>
      <c r="F41" s="30"/>
    </row>
    <row r="42" spans="1:6" x14ac:dyDescent="0.25">
      <c r="A42" s="12" t="s">
        <v>35</v>
      </c>
      <c r="B42" s="28"/>
      <c r="C42" s="29"/>
      <c r="D42" s="29"/>
      <c r="E42" s="29"/>
      <c r="F42" s="30"/>
    </row>
    <row r="43" spans="1:6" x14ac:dyDescent="0.25">
      <c r="A43" s="12" t="s">
        <v>36</v>
      </c>
      <c r="B43" s="28">
        <v>226.8</v>
      </c>
      <c r="C43" s="29"/>
      <c r="D43" s="29"/>
      <c r="E43" s="29"/>
      <c r="F43" s="30"/>
    </row>
    <row r="44" spans="1:6" x14ac:dyDescent="0.25">
      <c r="A44" s="12" t="s">
        <v>37</v>
      </c>
      <c r="B44" s="28">
        <v>0</v>
      </c>
      <c r="C44" s="29"/>
      <c r="D44" s="29"/>
      <c r="E44" s="29"/>
      <c r="F44" s="30"/>
    </row>
    <row r="45" spans="1:6" x14ac:dyDescent="0.25">
      <c r="A45" s="12" t="s">
        <v>38</v>
      </c>
      <c r="B45" s="28">
        <v>0</v>
      </c>
      <c r="C45" s="29"/>
      <c r="D45" s="29"/>
      <c r="E45" s="29"/>
      <c r="F45" s="30"/>
    </row>
    <row r="46" spans="1:6" s="22" customFormat="1" ht="14.4" customHeight="1" x14ac:dyDescent="0.25">
      <c r="A46" s="31" t="s">
        <v>39</v>
      </c>
      <c r="B46" s="32">
        <f>SUM(B36:F45)</f>
        <v>2603538.8899999997</v>
      </c>
      <c r="C46" s="33"/>
      <c r="D46" s="33"/>
      <c r="E46" s="33"/>
      <c r="F46" s="34"/>
    </row>
    <row r="47" spans="1:6" ht="9" customHeight="1" x14ac:dyDescent="0.25">
      <c r="A47" s="13"/>
      <c r="B47" s="13"/>
      <c r="C47" s="13"/>
      <c r="D47" s="13"/>
      <c r="E47" s="13"/>
      <c r="F47" s="13"/>
    </row>
    <row r="48" spans="1:6" s="22" customFormat="1" x14ac:dyDescent="0.25">
      <c r="A48" s="35" t="s">
        <v>40</v>
      </c>
      <c r="B48" s="36"/>
      <c r="C48" s="37"/>
      <c r="D48" s="37"/>
      <c r="E48" s="37"/>
      <c r="F48" s="38"/>
    </row>
    <row r="49" spans="1:6" ht="13.8" x14ac:dyDescent="0.25">
      <c r="A49" s="12" t="s">
        <v>41</v>
      </c>
      <c r="B49" s="28"/>
      <c r="C49" s="29"/>
      <c r="D49" s="29"/>
      <c r="E49" s="29"/>
      <c r="F49" s="30"/>
    </row>
    <row r="50" spans="1:6" x14ac:dyDescent="0.25">
      <c r="A50" s="12" t="s">
        <v>26</v>
      </c>
      <c r="B50" s="28">
        <v>1391958.07</v>
      </c>
      <c r="C50" s="29"/>
      <c r="D50" s="29"/>
      <c r="E50" s="29"/>
      <c r="F50" s="30"/>
    </row>
    <row r="51" spans="1:6" x14ac:dyDescent="0.25">
      <c r="A51" s="12" t="s">
        <v>27</v>
      </c>
      <c r="B51" s="28">
        <v>37584.089999999997</v>
      </c>
      <c r="C51" s="29"/>
      <c r="D51" s="29"/>
      <c r="E51" s="29"/>
      <c r="F51" s="30"/>
    </row>
    <row r="52" spans="1:6" x14ac:dyDescent="0.25">
      <c r="A52" s="12" t="s">
        <v>28</v>
      </c>
      <c r="B52" s="28">
        <v>0</v>
      </c>
      <c r="C52" s="29"/>
      <c r="D52" s="29"/>
      <c r="E52" s="29"/>
      <c r="F52" s="30"/>
    </row>
    <row r="53" spans="1:6" s="22" customFormat="1" ht="14.4" customHeight="1" x14ac:dyDescent="0.25">
      <c r="A53" s="31" t="s">
        <v>42</v>
      </c>
      <c r="B53" s="32">
        <f>SUM(B49:F52)</f>
        <v>1429542.1600000001</v>
      </c>
      <c r="C53" s="33"/>
      <c r="D53" s="33"/>
      <c r="E53" s="33"/>
      <c r="F53" s="34"/>
    </row>
    <row r="54" spans="1:6" ht="9" customHeight="1" x14ac:dyDescent="0.25">
      <c r="A54" s="13"/>
      <c r="B54" s="13"/>
      <c r="C54" s="13"/>
      <c r="D54" s="13"/>
      <c r="E54" s="13"/>
      <c r="F54" s="13"/>
    </row>
    <row r="55" spans="1:6" s="22" customFormat="1" x14ac:dyDescent="0.25">
      <c r="A55" s="35" t="s">
        <v>43</v>
      </c>
      <c r="B55" s="36"/>
      <c r="C55" s="37"/>
      <c r="D55" s="37"/>
      <c r="E55" s="37"/>
      <c r="F55" s="38"/>
    </row>
    <row r="56" spans="1:6" ht="13.8" x14ac:dyDescent="0.25">
      <c r="A56" s="12" t="s">
        <v>44</v>
      </c>
      <c r="B56" s="39"/>
      <c r="C56" s="13"/>
      <c r="D56" s="13"/>
      <c r="E56" s="13"/>
      <c r="F56" s="14"/>
    </row>
    <row r="57" spans="1:6" x14ac:dyDescent="0.25">
      <c r="A57" s="12" t="s">
        <v>26</v>
      </c>
      <c r="B57" s="28">
        <v>-226.8</v>
      </c>
      <c r="C57" s="29"/>
      <c r="D57" s="29"/>
      <c r="E57" s="29"/>
      <c r="F57" s="30"/>
    </row>
    <row r="58" spans="1:6" x14ac:dyDescent="0.25">
      <c r="A58" s="12" t="s">
        <v>27</v>
      </c>
      <c r="B58" s="28">
        <v>-512237.29</v>
      </c>
      <c r="C58" s="29"/>
      <c r="D58" s="29"/>
      <c r="E58" s="29"/>
      <c r="F58" s="30"/>
    </row>
    <row r="59" spans="1:6" x14ac:dyDescent="0.25">
      <c r="A59" s="12" t="s">
        <v>28</v>
      </c>
      <c r="B59" s="28">
        <v>0</v>
      </c>
      <c r="C59" s="29"/>
      <c r="D59" s="29"/>
      <c r="E59" s="29"/>
      <c r="F59" s="30"/>
    </row>
    <row r="60" spans="1:6" s="22" customFormat="1" ht="14.4" customHeight="1" x14ac:dyDescent="0.25">
      <c r="A60" s="31" t="s">
        <v>45</v>
      </c>
      <c r="B60" s="32">
        <f>SUM(B57:F59)</f>
        <v>-512464.08999999997</v>
      </c>
      <c r="C60" s="33"/>
      <c r="D60" s="33"/>
      <c r="E60" s="33"/>
      <c r="F60" s="34"/>
    </row>
    <row r="61" spans="1:6" ht="9" customHeight="1" x14ac:dyDescent="0.25">
      <c r="A61" s="13"/>
      <c r="B61" s="13"/>
      <c r="C61" s="13"/>
      <c r="D61" s="13"/>
      <c r="E61" s="13"/>
      <c r="F61" s="13"/>
    </row>
    <row r="62" spans="1:6" s="22" customFormat="1" x14ac:dyDescent="0.25">
      <c r="A62" s="35" t="s">
        <v>46</v>
      </c>
      <c r="B62" s="36"/>
      <c r="C62" s="37"/>
      <c r="D62" s="37"/>
      <c r="E62" s="37"/>
      <c r="F62" s="38"/>
    </row>
    <row r="63" spans="1:6" s="22" customFormat="1" x14ac:dyDescent="0.25">
      <c r="A63" s="35" t="s">
        <v>47</v>
      </c>
      <c r="B63" s="36"/>
      <c r="C63" s="37"/>
      <c r="D63" s="37"/>
      <c r="E63" s="37"/>
      <c r="F63" s="38"/>
    </row>
    <row r="64" spans="1:6" x14ac:dyDescent="0.25">
      <c r="A64" s="12" t="s">
        <v>48</v>
      </c>
      <c r="B64" s="28">
        <f>-65143.24-14887.83-822510</f>
        <v>-902541.07</v>
      </c>
      <c r="C64" s="29"/>
      <c r="D64" s="29"/>
      <c r="E64" s="29"/>
      <c r="F64" s="30"/>
    </row>
    <row r="65" spans="1:6" x14ac:dyDescent="0.25">
      <c r="A65" s="12" t="s">
        <v>49</v>
      </c>
      <c r="B65" s="28">
        <v>-436646.69</v>
      </c>
      <c r="C65" s="29"/>
      <c r="D65" s="29"/>
      <c r="E65" s="29"/>
      <c r="F65" s="30"/>
    </row>
    <row r="66" spans="1:6" x14ac:dyDescent="0.25">
      <c r="A66" s="12" t="s">
        <v>50</v>
      </c>
      <c r="B66" s="28">
        <v>-201668.93</v>
      </c>
      <c r="C66" s="29"/>
      <c r="D66" s="29"/>
      <c r="E66" s="29"/>
      <c r="F66" s="30"/>
    </row>
    <row r="67" spans="1:6" x14ac:dyDescent="0.25">
      <c r="A67" s="12" t="s">
        <v>51</v>
      </c>
      <c r="B67" s="28">
        <v>0</v>
      </c>
      <c r="C67" s="29"/>
      <c r="D67" s="29"/>
      <c r="E67" s="29"/>
      <c r="F67" s="30"/>
    </row>
    <row r="68" spans="1:6" x14ac:dyDescent="0.25">
      <c r="A68" s="12" t="s">
        <v>52</v>
      </c>
      <c r="B68" s="28">
        <v>-81448.240000000005</v>
      </c>
      <c r="C68" s="29"/>
      <c r="D68" s="29"/>
      <c r="E68" s="29"/>
      <c r="F68" s="30"/>
    </row>
    <row r="69" spans="1:6" x14ac:dyDescent="0.25">
      <c r="A69" s="12" t="s">
        <v>53</v>
      </c>
      <c r="B69" s="28">
        <v>-123665.44</v>
      </c>
      <c r="C69" s="29"/>
      <c r="D69" s="29"/>
      <c r="E69" s="29"/>
      <c r="F69" s="30"/>
    </row>
    <row r="70" spans="1:6" ht="27.6" customHeight="1" x14ac:dyDescent="0.25">
      <c r="A70" s="40" t="s">
        <v>54</v>
      </c>
      <c r="B70" s="28">
        <v>0</v>
      </c>
      <c r="C70" s="29"/>
      <c r="D70" s="29"/>
      <c r="E70" s="29"/>
      <c r="F70" s="30"/>
    </row>
    <row r="71" spans="1:6" x14ac:dyDescent="0.25">
      <c r="A71" s="12" t="s">
        <v>55</v>
      </c>
      <c r="B71" s="28"/>
      <c r="C71" s="29"/>
      <c r="D71" s="29"/>
      <c r="E71" s="29"/>
      <c r="F71" s="30"/>
    </row>
    <row r="72" spans="1:6" x14ac:dyDescent="0.25">
      <c r="A72" s="12" t="s">
        <v>56</v>
      </c>
      <c r="B72" s="28">
        <f>-10402.91-14826.69</f>
        <v>-25229.599999999999</v>
      </c>
      <c r="C72" s="29"/>
      <c r="D72" s="29"/>
      <c r="E72" s="29"/>
      <c r="F72" s="30"/>
    </row>
    <row r="73" spans="1:6" x14ac:dyDescent="0.25">
      <c r="A73" s="12" t="s">
        <v>57</v>
      </c>
      <c r="B73" s="28">
        <v>-3081.85</v>
      </c>
      <c r="C73" s="29"/>
      <c r="D73" s="29"/>
      <c r="E73" s="29"/>
      <c r="F73" s="30"/>
    </row>
    <row r="74" spans="1:6" x14ac:dyDescent="0.25">
      <c r="A74" s="12" t="s">
        <v>58</v>
      </c>
      <c r="B74" s="28">
        <v>0</v>
      </c>
      <c r="C74" s="29"/>
      <c r="D74" s="29"/>
      <c r="E74" s="29"/>
      <c r="F74" s="30"/>
    </row>
    <row r="75" spans="1:6" x14ac:dyDescent="0.25">
      <c r="A75" s="12" t="s">
        <v>59</v>
      </c>
      <c r="B75" s="28">
        <v>-76.31</v>
      </c>
      <c r="C75" s="29"/>
      <c r="D75" s="29"/>
      <c r="E75" s="29"/>
      <c r="F75" s="30"/>
    </row>
    <row r="76" spans="1:6" s="22" customFormat="1" ht="14.4" customHeight="1" x14ac:dyDescent="0.25">
      <c r="A76" s="31" t="s">
        <v>60</v>
      </c>
      <c r="B76" s="32">
        <f>SUM(B64:F75)</f>
        <v>-1774358.1300000001</v>
      </c>
      <c r="C76" s="33"/>
      <c r="D76" s="33"/>
      <c r="E76" s="33"/>
      <c r="F76" s="34"/>
    </row>
    <row r="77" spans="1:6" ht="9" customHeight="1" x14ac:dyDescent="0.25">
      <c r="A77" s="13"/>
      <c r="B77" s="13"/>
      <c r="C77" s="13"/>
      <c r="D77" s="13"/>
      <c r="E77" s="13"/>
      <c r="F77" s="13"/>
    </row>
    <row r="78" spans="1:6" s="22" customFormat="1" x14ac:dyDescent="0.25">
      <c r="A78" s="35" t="s">
        <v>61</v>
      </c>
      <c r="B78" s="36"/>
      <c r="C78" s="37"/>
      <c r="D78" s="37"/>
      <c r="E78" s="37"/>
      <c r="F78" s="38"/>
    </row>
    <row r="79" spans="1:6" x14ac:dyDescent="0.25">
      <c r="A79" s="12" t="s">
        <v>62</v>
      </c>
      <c r="B79" s="28">
        <v>0</v>
      </c>
      <c r="C79" s="29"/>
      <c r="D79" s="29"/>
      <c r="E79" s="29"/>
      <c r="F79" s="30"/>
    </row>
    <row r="80" spans="1:6" x14ac:dyDescent="0.25">
      <c r="A80" s="12" t="s">
        <v>63</v>
      </c>
      <c r="B80" s="41">
        <v>0</v>
      </c>
      <c r="C80" s="42"/>
      <c r="D80" s="42"/>
      <c r="E80" s="42"/>
      <c r="F80" s="43"/>
    </row>
    <row r="81" spans="1:6" x14ac:dyDescent="0.25">
      <c r="A81" s="12" t="s">
        <v>64</v>
      </c>
      <c r="B81" s="28">
        <v>0</v>
      </c>
      <c r="C81" s="29"/>
      <c r="D81" s="29"/>
      <c r="E81" s="29"/>
      <c r="F81" s="30"/>
    </row>
    <row r="82" spans="1:6" x14ac:dyDescent="0.25">
      <c r="A82" s="12" t="s">
        <v>65</v>
      </c>
      <c r="B82" s="28">
        <v>0</v>
      </c>
      <c r="C82" s="29"/>
      <c r="D82" s="29"/>
      <c r="E82" s="29"/>
      <c r="F82" s="30"/>
    </row>
    <row r="83" spans="1:6" s="22" customFormat="1" ht="14.4" customHeight="1" x14ac:dyDescent="0.25">
      <c r="A83" s="31" t="s">
        <v>66</v>
      </c>
      <c r="B83" s="32">
        <f>SUM(B79:F82)</f>
        <v>0</v>
      </c>
      <c r="C83" s="33"/>
      <c r="D83" s="33"/>
      <c r="E83" s="33"/>
      <c r="F83" s="34"/>
    </row>
    <row r="84" spans="1:6" s="22" customFormat="1" ht="14.4" customHeight="1" x14ac:dyDescent="0.25">
      <c r="A84" s="31" t="s">
        <v>67</v>
      </c>
      <c r="B84" s="32">
        <f>B76+B83</f>
        <v>-1774358.1300000001</v>
      </c>
      <c r="C84" s="33"/>
      <c r="D84" s="33"/>
      <c r="E84" s="33"/>
      <c r="F84" s="34"/>
    </row>
    <row r="85" spans="1:6" ht="9" customHeight="1" x14ac:dyDescent="0.25">
      <c r="A85" s="44"/>
      <c r="B85" s="13"/>
      <c r="C85" s="13"/>
      <c r="D85" s="13"/>
      <c r="E85" s="13"/>
      <c r="F85" s="13"/>
    </row>
    <row r="86" spans="1:6" s="22" customFormat="1" x14ac:dyDescent="0.25">
      <c r="A86" s="35" t="s">
        <v>68</v>
      </c>
      <c r="B86" s="36"/>
      <c r="C86" s="37"/>
      <c r="D86" s="37"/>
      <c r="E86" s="37"/>
      <c r="F86" s="38"/>
    </row>
    <row r="87" spans="1:6" x14ac:dyDescent="0.25">
      <c r="A87" s="12" t="s">
        <v>69</v>
      </c>
      <c r="B87" s="28">
        <v>0</v>
      </c>
      <c r="C87" s="29"/>
      <c r="D87" s="29"/>
      <c r="E87" s="29"/>
      <c r="F87" s="30"/>
    </row>
    <row r="88" spans="1:6" x14ac:dyDescent="0.25">
      <c r="A88" s="12" t="s">
        <v>70</v>
      </c>
      <c r="B88" s="28">
        <v>0</v>
      </c>
      <c r="C88" s="29"/>
      <c r="D88" s="29"/>
      <c r="E88" s="29"/>
      <c r="F88" s="30"/>
    </row>
    <row r="89" spans="1:6" s="22" customFormat="1" ht="14.4" customHeight="1" x14ac:dyDescent="0.25">
      <c r="A89" s="31" t="s">
        <v>71</v>
      </c>
      <c r="B89" s="32">
        <f>SUM(B87:F88)</f>
        <v>0</v>
      </c>
      <c r="C89" s="33"/>
      <c r="D89" s="33"/>
      <c r="E89" s="33"/>
      <c r="F89" s="34"/>
    </row>
    <row r="90" spans="1:6" ht="9" customHeight="1" x14ac:dyDescent="0.25">
      <c r="A90" s="44"/>
      <c r="B90" s="13"/>
      <c r="C90" s="13"/>
      <c r="D90" s="13"/>
      <c r="E90" s="13"/>
      <c r="F90" s="13"/>
    </row>
    <row r="91" spans="1:6" s="22" customFormat="1" x14ac:dyDescent="0.25">
      <c r="A91" s="35" t="s">
        <v>72</v>
      </c>
      <c r="B91" s="36"/>
      <c r="C91" s="37"/>
      <c r="D91" s="37"/>
      <c r="E91" s="37"/>
      <c r="F91" s="38"/>
    </row>
    <row r="92" spans="1:6" x14ac:dyDescent="0.25">
      <c r="A92" s="12" t="s">
        <v>73</v>
      </c>
      <c r="B92" s="28">
        <v>2000</v>
      </c>
      <c r="C92" s="29"/>
      <c r="D92" s="29"/>
      <c r="E92" s="29"/>
      <c r="F92" s="30"/>
    </row>
    <row r="93" spans="1:6" x14ac:dyDescent="0.25">
      <c r="A93" s="12" t="s">
        <v>74</v>
      </c>
      <c r="B93" s="28"/>
      <c r="C93" s="29"/>
      <c r="D93" s="29"/>
      <c r="E93" s="29"/>
      <c r="F93" s="30"/>
    </row>
    <row r="94" spans="1:6" x14ac:dyDescent="0.25">
      <c r="A94" s="12" t="s">
        <v>26</v>
      </c>
      <c r="B94" s="28">
        <v>1</v>
      </c>
      <c r="C94" s="29"/>
      <c r="D94" s="29"/>
      <c r="E94" s="29"/>
      <c r="F94" s="30"/>
    </row>
    <row r="95" spans="1:6" x14ac:dyDescent="0.25">
      <c r="A95" s="12" t="s">
        <v>27</v>
      </c>
      <c r="B95" s="28">
        <v>1</v>
      </c>
      <c r="C95" s="29"/>
      <c r="D95" s="29"/>
      <c r="E95" s="29"/>
      <c r="F95" s="30"/>
    </row>
    <row r="96" spans="1:6" x14ac:dyDescent="0.25">
      <c r="A96" s="12" t="s">
        <v>28</v>
      </c>
      <c r="B96" s="28">
        <v>3399624.13</v>
      </c>
      <c r="C96" s="29"/>
      <c r="D96" s="29"/>
      <c r="E96" s="29"/>
      <c r="F96" s="30"/>
    </row>
    <row r="97" spans="1:6" x14ac:dyDescent="0.25">
      <c r="A97" s="12" t="s">
        <v>75</v>
      </c>
      <c r="B97" s="28"/>
      <c r="C97" s="29"/>
      <c r="D97" s="29"/>
      <c r="E97" s="29"/>
      <c r="F97" s="30"/>
    </row>
    <row r="98" spans="1:6" x14ac:dyDescent="0.25">
      <c r="A98" s="12" t="s">
        <v>26</v>
      </c>
      <c r="B98" s="28">
        <v>1102117.0900000001</v>
      </c>
      <c r="C98" s="29"/>
      <c r="D98" s="29"/>
      <c r="E98" s="29"/>
      <c r="F98" s="30"/>
    </row>
    <row r="99" spans="1:6" x14ac:dyDescent="0.25">
      <c r="A99" s="12" t="s">
        <v>27</v>
      </c>
      <c r="B99" s="28">
        <v>573532.46</v>
      </c>
      <c r="C99" s="29"/>
      <c r="D99" s="29"/>
      <c r="E99" s="29"/>
      <c r="F99" s="30"/>
    </row>
    <row r="100" spans="1:6" x14ac:dyDescent="0.25">
      <c r="A100" s="12" t="s">
        <v>28</v>
      </c>
      <c r="B100" s="28">
        <v>2486996.4900000002</v>
      </c>
      <c r="C100" s="29"/>
      <c r="D100" s="29"/>
      <c r="E100" s="29"/>
      <c r="F100" s="30"/>
    </row>
    <row r="101" spans="1:6" s="22" customFormat="1" ht="14.4" customHeight="1" x14ac:dyDescent="0.25">
      <c r="A101" s="31" t="s">
        <v>76</v>
      </c>
      <c r="B101" s="32">
        <f>SUM(B92:F100)</f>
        <v>7564272.1699999999</v>
      </c>
      <c r="C101" s="33"/>
      <c r="D101" s="33"/>
      <c r="E101" s="33"/>
      <c r="F101" s="34"/>
    </row>
    <row r="102" spans="1:6" x14ac:dyDescent="0.25">
      <c r="A102" s="45" t="s">
        <v>77</v>
      </c>
      <c r="B102" s="13"/>
      <c r="C102" s="13"/>
      <c r="D102" s="13"/>
      <c r="E102" s="13"/>
      <c r="F102" s="13"/>
    </row>
    <row r="103" spans="1:6" s="22" customFormat="1" x14ac:dyDescent="0.25">
      <c r="A103" s="35" t="s">
        <v>78</v>
      </c>
      <c r="B103" s="36"/>
      <c r="C103" s="37"/>
      <c r="D103" s="37"/>
      <c r="E103" s="37"/>
      <c r="F103" s="38"/>
    </row>
    <row r="104" spans="1:6" x14ac:dyDescent="0.25">
      <c r="A104" s="12" t="s">
        <v>79</v>
      </c>
      <c r="B104" s="28">
        <v>822510</v>
      </c>
      <c r="C104" s="29"/>
      <c r="D104" s="29"/>
      <c r="E104" s="29"/>
      <c r="F104" s="30"/>
    </row>
    <row r="105" spans="1:6" x14ac:dyDescent="0.25">
      <c r="A105" s="12" t="s">
        <v>80</v>
      </c>
      <c r="B105" s="28">
        <v>0</v>
      </c>
      <c r="C105" s="29"/>
      <c r="D105" s="29"/>
      <c r="E105" s="29"/>
      <c r="F105" s="30"/>
    </row>
    <row r="106" spans="1:6" x14ac:dyDescent="0.25">
      <c r="A106" s="12" t="s">
        <v>81</v>
      </c>
      <c r="B106" s="28">
        <v>14826.69</v>
      </c>
      <c r="C106" s="29"/>
      <c r="D106" s="29"/>
      <c r="E106" s="29"/>
      <c r="F106" s="30"/>
    </row>
    <row r="107" spans="1:6" s="22" customFormat="1" ht="14.4" customHeight="1" x14ac:dyDescent="0.25">
      <c r="A107" s="31" t="s">
        <v>82</v>
      </c>
      <c r="B107" s="32">
        <f>SUM(B104:F106)</f>
        <v>837336.69</v>
      </c>
      <c r="C107" s="33"/>
      <c r="D107" s="33"/>
      <c r="E107" s="33"/>
      <c r="F107" s="34"/>
    </row>
    <row r="108" spans="1:6" ht="9" customHeight="1" x14ac:dyDescent="0.25">
      <c r="A108" s="13"/>
      <c r="B108" s="13"/>
      <c r="C108" s="13"/>
      <c r="D108" s="13"/>
      <c r="E108" s="13"/>
      <c r="F108" s="13"/>
    </row>
    <row r="109" spans="1:6" x14ac:dyDescent="0.25">
      <c r="A109" s="46" t="s">
        <v>83</v>
      </c>
      <c r="B109" s="47"/>
      <c r="C109" s="47"/>
      <c r="D109" s="47"/>
      <c r="E109" s="47"/>
      <c r="F109" s="48"/>
    </row>
    <row r="110" spans="1:6" ht="40.799999999999997" customHeight="1" x14ac:dyDescent="0.25">
      <c r="A110" s="49" t="s">
        <v>84</v>
      </c>
      <c r="B110" s="50"/>
      <c r="C110" s="50"/>
      <c r="D110" s="50"/>
      <c r="E110" s="50"/>
      <c r="F110" s="51"/>
    </row>
    <row r="111" spans="1:6" x14ac:dyDescent="0.25">
      <c r="A111" s="2" t="s">
        <v>85</v>
      </c>
    </row>
    <row r="114" spans="1:6" x14ac:dyDescent="0.25">
      <c r="A114" s="2" t="s">
        <v>86</v>
      </c>
      <c r="B114" s="2" t="s">
        <v>87</v>
      </c>
      <c r="E114" s="52">
        <f ca="1">TODAY()</f>
        <v>44571</v>
      </c>
      <c r="F114" s="52"/>
    </row>
    <row r="115" spans="1:6" ht="14.4" customHeight="1" x14ac:dyDescent="0.25">
      <c r="A115" s="2" t="s">
        <v>88</v>
      </c>
      <c r="B115" s="53">
        <f>B33+B46+B84+B89-B101</f>
        <v>0</v>
      </c>
      <c r="C115" s="53"/>
      <c r="D115" s="53"/>
      <c r="E115" s="53"/>
      <c r="F115" s="53"/>
    </row>
  </sheetData>
  <mergeCells count="103">
    <mergeCell ref="B115:F115"/>
    <mergeCell ref="B105:F105"/>
    <mergeCell ref="B106:F106"/>
    <mergeCell ref="B107:F107"/>
    <mergeCell ref="A108:F108"/>
    <mergeCell ref="A109:F109"/>
    <mergeCell ref="E114:F114"/>
    <mergeCell ref="B99:F99"/>
    <mergeCell ref="B100:F100"/>
    <mergeCell ref="B101:F101"/>
    <mergeCell ref="B102:F102"/>
    <mergeCell ref="B103:F103"/>
    <mergeCell ref="B104:F104"/>
    <mergeCell ref="B93:F93"/>
    <mergeCell ref="B94:F94"/>
    <mergeCell ref="B95:F95"/>
    <mergeCell ref="B96:F96"/>
    <mergeCell ref="B97:F97"/>
    <mergeCell ref="B98:F98"/>
    <mergeCell ref="B87:F87"/>
    <mergeCell ref="B88:F88"/>
    <mergeCell ref="B89:F89"/>
    <mergeCell ref="B90:F90"/>
    <mergeCell ref="B91:F91"/>
    <mergeCell ref="B92:F92"/>
    <mergeCell ref="B81:F81"/>
    <mergeCell ref="B82:F82"/>
    <mergeCell ref="B83:F83"/>
    <mergeCell ref="B84:F84"/>
    <mergeCell ref="B85:F85"/>
    <mergeCell ref="B86:F86"/>
    <mergeCell ref="B75:F75"/>
    <mergeCell ref="B76:F76"/>
    <mergeCell ref="A77:F77"/>
    <mergeCell ref="B78:F78"/>
    <mergeCell ref="B79:F79"/>
    <mergeCell ref="B80:F80"/>
    <mergeCell ref="B69:F69"/>
    <mergeCell ref="B70:F70"/>
    <mergeCell ref="B71:F71"/>
    <mergeCell ref="B72:F72"/>
    <mergeCell ref="B73:F73"/>
    <mergeCell ref="B74:F74"/>
    <mergeCell ref="B63:F63"/>
    <mergeCell ref="B64:F64"/>
    <mergeCell ref="B65:F65"/>
    <mergeCell ref="B66:F66"/>
    <mergeCell ref="B67:F67"/>
    <mergeCell ref="B68:F68"/>
    <mergeCell ref="B57:F57"/>
    <mergeCell ref="B58:F58"/>
    <mergeCell ref="B59:F59"/>
    <mergeCell ref="B60:F60"/>
    <mergeCell ref="A61:F61"/>
    <mergeCell ref="B62:F62"/>
    <mergeCell ref="B51:F51"/>
    <mergeCell ref="B52:F52"/>
    <mergeCell ref="B53:F53"/>
    <mergeCell ref="A54:F54"/>
    <mergeCell ref="B55:F55"/>
    <mergeCell ref="B56:F56"/>
    <mergeCell ref="B45:F45"/>
    <mergeCell ref="B46:F46"/>
    <mergeCell ref="A47:F47"/>
    <mergeCell ref="B48:F48"/>
    <mergeCell ref="B49:F49"/>
    <mergeCell ref="B50:F50"/>
    <mergeCell ref="B39:F39"/>
    <mergeCell ref="B40:F40"/>
    <mergeCell ref="B41:F41"/>
    <mergeCell ref="B42:F42"/>
    <mergeCell ref="B43:F43"/>
    <mergeCell ref="B44:F44"/>
    <mergeCell ref="B33:F33"/>
    <mergeCell ref="A34:F34"/>
    <mergeCell ref="B35:F35"/>
    <mergeCell ref="B36:F36"/>
    <mergeCell ref="B37:F37"/>
    <mergeCell ref="B38:F38"/>
    <mergeCell ref="B27:F27"/>
    <mergeCell ref="B28:F28"/>
    <mergeCell ref="B29:F29"/>
    <mergeCell ref="B30:F30"/>
    <mergeCell ref="B31:F31"/>
    <mergeCell ref="B32:F32"/>
    <mergeCell ref="A20:F20"/>
    <mergeCell ref="A21:F21"/>
    <mergeCell ref="B22:F22"/>
    <mergeCell ref="B24:F24"/>
    <mergeCell ref="B25:F25"/>
    <mergeCell ref="B26:F26"/>
    <mergeCell ref="B13:F13"/>
    <mergeCell ref="B14:F14"/>
    <mergeCell ref="B15:F15"/>
    <mergeCell ref="B17:F17"/>
    <mergeCell ref="B18:F18"/>
    <mergeCell ref="B19:F19"/>
    <mergeCell ref="A7:F7"/>
    <mergeCell ref="A8:F8"/>
    <mergeCell ref="B9:F9"/>
    <mergeCell ref="B10:F10"/>
    <mergeCell ref="B11:F11"/>
    <mergeCell ref="B12:F12"/>
  </mergeCells>
  <conditionalFormatting sqref="B33:F33 B64:F76">
    <cfRule type="cellIs" dxfId="11" priority="12" operator="lessThan">
      <formula>0</formula>
    </cfRule>
  </conditionalFormatting>
  <conditionalFormatting sqref="B36:F43 B46:F46 B45">
    <cfRule type="cellIs" dxfId="10" priority="11" operator="lessThan">
      <formula>0</formula>
    </cfRule>
  </conditionalFormatting>
  <conditionalFormatting sqref="B49:F53">
    <cfRule type="cellIs" dxfId="9" priority="10" operator="lessThan">
      <formula>0</formula>
    </cfRule>
  </conditionalFormatting>
  <conditionalFormatting sqref="B57:F60">
    <cfRule type="cellIs" dxfId="8" priority="9" operator="lessThan">
      <formula>0</formula>
    </cfRule>
  </conditionalFormatting>
  <conditionalFormatting sqref="B79:F84">
    <cfRule type="cellIs" dxfId="7" priority="8" operator="lessThan">
      <formula>0</formula>
    </cfRule>
  </conditionalFormatting>
  <conditionalFormatting sqref="B87:F89">
    <cfRule type="cellIs" dxfId="6" priority="7" operator="lessThan">
      <formula>0</formula>
    </cfRule>
  </conditionalFormatting>
  <conditionalFormatting sqref="B93:F101">
    <cfRule type="cellIs" dxfId="5" priority="6" operator="lessThan">
      <formula>0</formula>
    </cfRule>
  </conditionalFormatting>
  <conditionalFormatting sqref="B104:F107">
    <cfRule type="cellIs" dxfId="4" priority="5" operator="lessThan">
      <formula>0</formula>
    </cfRule>
  </conditionalFormatting>
  <conditionalFormatting sqref="B44">
    <cfRule type="cellIs" dxfId="3" priority="4" operator="lessThan">
      <formula>0</formula>
    </cfRule>
  </conditionalFormatting>
  <conditionalFormatting sqref="B25:F32">
    <cfRule type="cellIs" dxfId="2" priority="3" operator="lessThan">
      <formula>0</formula>
    </cfRule>
  </conditionalFormatting>
  <conditionalFormatting sqref="B24:F24">
    <cfRule type="cellIs" dxfId="1" priority="2" operator="lessThan">
      <formula>0</formula>
    </cfRule>
  </conditionalFormatting>
  <conditionalFormatting sqref="B92:F92">
    <cfRule type="cellIs" dxfId="0" priority="1" operator="lessThan">
      <formula>0</formula>
    </cfRule>
  </conditionalFormatting>
  <printOptions horizontalCentered="1"/>
  <pageMargins left="0.39370078740157483" right="0.39370078740157483" top="0.39370078740157483" bottom="0.39370078740157483" header="0.31496062992125984" footer="0.31496062992125984"/>
  <pageSetup paperSize="9" scale="81" fitToWidth="0" fitToHeight="0" orientation="portrait" r:id="rId1"/>
  <drawing r:id="rId2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http://www.w3.org/2001/04/xmldsig-more#rsa-sha256"/>
    <Reference Type="http://www.w3.org/2000/09/xmldsig#Object" URI="#idPackageObject">
      <DigestMethod Algorithm="http://www.w3.org/2001/04/xmlenc#sha256"/>
      <DigestValue>oj+bJbTZhqroP05ar53JONpWoOGWCZ6dwskvyhxYEfY=</DigestValue>
    </Reference>
    <Reference Type="http://www.w3.org/2000/09/xmldsig#Object" URI="#idOfficeObject">
      <DigestMethod Algorithm="http://www.w3.org/2001/04/xmlenc#sha256"/>
      <DigestValue>NK4UOYpwRLVXb+fU/95aZpf0WZoUmUuHsRR/MgivMcw=</DigestValue>
    </Reference>
    <Reference Type="http://uri.etsi.org/01903#SignedProperties" URI="#idSignedProperties">
      <Transforms>
        <Transform Algorithm="http://www.w3.org/TR/2001/REC-xml-c14n-20010315"/>
      </Transforms>
      <DigestMethod Algorithm="http://www.w3.org/2001/04/xmlenc#sha256"/>
      <DigestValue>LIaErN8bTcIk4sG2fhzbklyWCFktEDV23/8wIEeFEPQ=</DigestValue>
    </Reference>
  </SignedInfo>
  <SignatureValue>H1yj7+qAD9YKA+octy3OCWAFiOI0muYxqZWAz4Vja5OPuEQS1DZHJknGy1dIMTk8yBu1f0bkpfDs
TxF4YlgBgzhiP+qis97IcUbbC79GPRWsZCnRkjXuwM8Vdc8rxZtVqyBPaLoWJ6WiC2F1a/lzj5SM
GrLzT4LC3YnunGrMdpAuCyyIIkgradUNdQu7loSWUMvXXZocFdk2pG7+KdGwmFEUZ/wROSsNnWML
lLKyfI1VJDZgwzyh//mtx+60dEUAV1AmrnvJpP48vii3aUsuyi96xvsPuUm8nyBfyLfrJ9BYIsad
mo+SK6ydo9edOZq4PxOchbifMia47dweRF+8hg==</SignatureValue>
  <KeyInfo>
    <X509Data>
      <X509Certificate>MIIHvzCCBaegAwIBAgIIRFNsVJ4VHTUwDQYJKoZIhvcNAQELBQAwczELMAkGA1UEBhMCQlIxEzARBgNVBAoTCklDUC1CcmFzaWwxNjA0BgNVBAsTLVNlY3JldGFyaWEgZGEgUmVjZWl0YSBGZWRlcmFsIGRvIEJyYXNpbCAtIFJGQjEXMBUGA1UEAxMOQUMgQ05ETCBSRkIgdjMwHhcNMjEwNjI5MTIxMTAwWhcNMjIwNjI5MTIxMTAwWjCCAQUxCzAJBgNVBAYTAkJSMRMwEQYDVQQKEwpJQ1AtQnJhc2lsMQswCQYDVQQIEwJCQTERMA8GA1UEBxMIU0FMVkFET1IxFzAVBgNVBAsTDjE1MTc4NjkyMDAwMTMwMTYwNAYDVQQLEy1TZWNyZXRhcmlhIGRhIFJlY2VpdGEgRmVkZXJhbCBkbyBCcmFzaWwgLSBSRkIxFjAUBgNVBAsTDVJGQiBlLUNOUEogQTExGTAXBgNVBAsTEHZpZGVvY29uZmVyZW5jaWExPTA7BgNVBAMTNElOU1RJVFVUTyBERSBHRVNUQU8gRSBIVU1BTklaQUNBTyBJR0g6MTE4NTg1NzAwMDAxMzMwggEiMA0GCSqGSIb3DQEBAQUAA4IBDwAwggEKAoIBAQDmO1u2D9duMGhsue6+EVlFYgy7ROwRM8+nKZoOjNlZlf+gBroIyMN19oTBaxdx/G+/qZYnivxWy9pVXezOuQ9H4dTgrCE6eTzD5aFgYYx2KgLUyqjW6MrWqO9PiiSwS/ktwuaLyJraL/5BTperBv5omRKIlyFOWKi62Bwvi3ELz4QKjhGMoit6t3pc0unKJ5wjDYKJDCKR7oJcD4AuAB8G5QfeNWTxhXoZ0FSPbCDquAG+S0dt3AjSEAKKJTeP5IW2CR4LPI46/2/8bxklNKCFjThZcyKb915arTbU8cFz3DAW92NfI5EBfnhK5j+DAGnTW7090nSwfz4hM1TpSzlJAgMBAAGjggLBMIICvTAfBgNVHSMEGDAWgBRrHzQVQRrqmx7KItLO3e+76TLKiTAOBgNVHQ8BAf8EBAMCBeAwaQYDVR0gBGIwYDBeBgZgTAECATQwVDBSBggrBgEFBQcCARZGaHR0cDovL3JlcG9zaXRvcmlvLmFjc3BjYnJhc2lsLm9yZy5ici9hYy1jbmRscmZiL2FjLWNuZGwtcmZiLXBjLWExLnBkZjCBpgYDVR0fBIGeMIGbMEugSaBHhkVodHRwOi8vcmVwb3NpdG9yaW8uYWNzcGNicmFzaWwub3JnLmJyL2FjLWNuZGxyZmIvbGNyLWFjLWNuZGxyZmJ2NS5jcmwwTKBKoEiGRmh0dHA6Ly9yZXBvc2l0b3JpbzIuYWNzcGNicmFzaWwub3JnLmJyL2FjLWNuZGxyZmIvbGNyLWFjLWNuZGxyZmJ2NS5jcmwwgYkGCCsGAQUFBwEBBH0wezBNBggrBgEFBQcwAoZBaHR0cDovL3JlcG9zaXRvcmlvLmFjc3BjYnJhc2lsLm9yZy5ici9hYy1jbmRscmZiL2FjLWNuZGxyZmJ2NS5wN2IwKgYIKwYBBQUHMAGGHmh0dHA6Ly9vY3NwLmFjc3BjYnJhc2lsLm9yZy5icjCBvwYDVR0RBIG3MIG0gRhHRVJBTERPLkJSSVRPQElHSC5PUkcuQlKgKgYFYEwBAwKgIRMfSk9TRSBHRVJBTERPIEdPTkNBTFZFUyBERSBCUklUT6AZBgVgTAEDA6AQEw4xMTg1ODU3MDAwMDEzM6A4BgVgTAEDBKAvEy0wMTExMTk0OTA4NDU4MjUxNTE1MDAwMDAwMDAwMDAwMDAwMDAwMDAwMDAwMDCgFwYFYEwBAwegDhMMMDAwMDAwMDAwMDAwMB0GA1UdJQQWMBQGCCsGAQUFBwMCBggrBgEFBQcDBDAJBgNVHRMEAjAAMA0GCSqGSIb3DQEBCwUAA4ICAQCe/Hg3ZHHiFDwA5vx2nOADri3w1gLKc4EV/zOUVTPlE3pbzO2zA5SYenw0BQHgj2pmufT8tlP3YsjI8uYLU2G5O6V6ip3W2+6JxqA9ZPS98aFcmM/b98FXAgdML7bEP+bqCJmdERiACncU63+27rc9sZhquya45ykLVMOZMkVoIJD8WE4T/7avxgOQ1nA2/Uu01N+E88KjLWEjb7jQb0igqBEBADvG61rtG9n9QLCjnV54FXzftfOoEtIdJ3jMW0Dzcs8qYnH123jBwyzqpf9LGQZNfIuY49Xywki0iuv5RA72DXhARizrG3yRYMsrN7Lrma5ERs5Ylxf3f7tni7/ytHUe/gxjv6yChoJOXPH+CK3qso5xPt+CuweJUYhG7FxV3OGHjgYWmwfaG/KwwIoT3pX/xG28tkclctmwTFXBN8ZssoouDnZV0UHcS1V2ziio1GbbhQYVWj7tlqPIBr/a7djJ454UYSf5Gt1p9oi5HhnPuma63uY05lSJCTBettxn/EmIWmLuzN/nXw4rQZ2nHjJGUEMEIofOA/9WmJAiDXvRYoBCA2Palh/0/cGIWGvrKaxNvr9blYESULo8DPe/aR1QG4li60pyv+qqlxR/nFIviAxcb/H5p556GVFJu+XazpDXSyYchjs6ySab3Ze6Jk3hMHjcpKJ+bj2soGsmJQ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2f3AFpmV4xMG5w1iTrxxA0J9QIy47+YsQamqbXmHTzc=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+70tVQiKI1yf3TMXuIIdLvQ+S5B+Bw9XjNZHe++mCkI=</DigestValue>
      </Reference>
      <Reference URI="/xl/calcChain.xml?ContentType=application/vnd.openxmlformats-officedocument.spreadsheetml.calcChain+xml">
        <DigestMethod Algorithm="http://www.w3.org/2001/04/xmlenc#sha256"/>
        <DigestValue>lOaWS28lbwXMlPliVmJ59z769v9948xkEKsut8wHmhc=</DigestValue>
      </Reference>
      <Reference URI="/xl/drawings/_rels/drawing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3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http://www.w3.org/2001/04/xmlenc#sha256"/>
        <DigestValue>RkThSxCNg7xiNwWjBS+PrQD1M1idXSItw8LznHbLPrY=</DigestValue>
      </Reference>
      <Reference URI="/xl/drawings/drawing1.xml?ContentType=application/vnd.openxmlformats-officedocument.drawing+xml">
        <DigestMethod Algorithm="http://www.w3.org/2001/04/xmlenc#sha256"/>
        <DigestValue>RpRXzNXnR5UFZy16rZPT377T4K/WH3uRETr6FKWUWXs=</DigestValue>
      </Reference>
      <Reference URI="/xl/media/image1.png?ContentType=image/png">
        <DigestMethod Algorithm="http://www.w3.org/2001/04/xmlenc#sha256"/>
        <DigestValue>6PkM8FYz/8PA/kNaaQQgWQ0Eh/5wqj93N6wXnyGljqg=</DigestValue>
      </Reference>
      <Reference URI="/xl/media/image2.png?ContentType=image/png">
        <DigestMethod Algorithm="http://www.w3.org/2001/04/xmlenc#sha256"/>
        <DigestValue>3oiJC4DsW8g0Qq4XUOukGRPQVZ2t7tyn7eXA3Pu1w2U=</DigestValue>
      </Reference>
      <Reference URI="/xl/media/image3.png?ContentType=image/png">
        <DigestMethod Algorithm="http://www.w3.org/2001/04/xmlenc#sha256"/>
        <DigestValue>SbENwN+/euzoeOD3XCv2p41p8KVO/3jwOPei5ISV95o=</DigestValue>
      </Reference>
      <Reference URI="/xl/printerSettings/printerSettings1.bin?ContentType=application/vnd.openxmlformats-officedocument.spreadsheetml.printerSettings">
        <DigestMethod Algorithm="http://www.w3.org/2001/04/xmlenc#sha256"/>
        <DigestValue>iOJTT50OSOMjyjvWM4zrrdeJ/MZEgiCbuc3sY9sJh0o=</DigestValue>
      </Reference>
      <Reference URI="/xl/sharedStrings.xml?ContentType=application/vnd.openxmlformats-officedocument.spreadsheetml.sharedStrings+xml">
        <DigestMethod Algorithm="http://www.w3.org/2001/04/xmlenc#sha256"/>
        <DigestValue>/3uQ0xb06+6rA9JfhLSSoRqZKx859IOkf+CAbnE00J4=</DigestValue>
      </Reference>
      <Reference URI="/xl/styles.xml?ContentType=application/vnd.openxmlformats-officedocument.spreadsheetml.styles+xml">
        <DigestMethod Algorithm="http://www.w3.org/2001/04/xmlenc#sha256"/>
        <DigestValue>geS3LV/x/jjhg49cnoVJysf7ta1/qJWvJ4tx6aesi8U=</DigestValue>
      </Reference>
      <Reference URI="/xl/theme/theme1.xml?ContentType=application/vnd.openxmlformats-officedocument.theme+xml">
        <DigestMethod Algorithm="http://www.w3.org/2001/04/xmlenc#sha256"/>
        <DigestValue>UjOvE6DspcGH4J48/R/wKpX04oXW2mCGbLigBn8v2Wg=</DigestValue>
      </Reference>
      <Reference URI="/xl/workbook.xml?ContentType=application/vnd.openxmlformats-officedocument.spreadsheetml.sheet.main+xml">
        <DigestMethod Algorithm="http://www.w3.org/2001/04/xmlenc#sha256"/>
        <DigestValue>Fl9FRp5z2Z4Nhfc9XFqP0PAl3W1gEN9FLentDBm3lp8=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  <mdssi:RelationshipReference xmlns:mdssi="http://schemas.openxmlformats.org/package/2006/digital-signature" SourceId="rId2"/>
          </Transform>
          <Transform Algorithm="http://www.w3.org/TR/2001/REC-xml-c14n-20010315"/>
        </Transforms>
        <DigestMethod Algorithm="http://www.w3.org/2001/04/xmlenc#sha256"/>
        <DigestValue>AkNhP713P2yRa4Dh2ARGFlwE9QoRTO7fyLFTfcPffHI=</DigestValue>
      </Reference>
      <Reference URI="/xl/worksheets/sheet1.xml?ContentType=application/vnd.openxmlformats-officedocument.spreadsheetml.worksheet+xml">
        <DigestMethod Algorithm="http://www.w3.org/2001/04/xmlenc#sha256"/>
        <DigestValue>iB3Nav9fg61LLZ6DvSgMJxRJHf+wnQzbnzkit/Q78lQ=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2022-01-10T21:30:05Z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16.0.14701/23</OfficeVersion>
          <ApplicationVersion>16.0.14701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2022-01-10T21:30:05Z</xd:SigningTime>
          <xd:SigningCertificate>
            <xd:Cert>
              <xd:CertDigest>
                <DigestMethod Algorithm="http://www.w3.org/2001/04/xmlenc#sha256"/>
                <DigestValue>dpo/LBybewrT3YOUVHkK/00tb3qaqKErWAdTO/s1nYw=</DigestValue>
              </xd:CertDigest>
              <xd:IssuerSerial>
                <X509IssuerName>CN=AC CNDL RFB v3, OU=Secretaria da Receita Federal do Brasil - RFB, O=ICP-Brasil, C=BR</X509IssuerName>
                <X509SerialNumber>4923397928331320629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G1jCCBL6gAwIBAgIBFzANBgkqhkiG9w0BAQ0FADCBkDELMAkGA1UEBhMCQlIxEzARBgNVBAoMCklDUC1CcmFzaWwxNDAyBgNVBAsMK0F1dG9yaWRhZGUgQ2VydGlmaWNhZG9yYSBSYWl6IEJyYXNpbGVpcmEgdjUxNjA0BgNVBAMMLUFDIFNlY3JldGFyaWEgZGEgUmVjZWl0YSBGZWRlcmFsIGRvIEJyYXNpbCB2NDAeFw0xODA4MjkxODQ4MzRaFw0yOTAyMjAxODQ4MzRaMHMxCzAJBgNVBAYTAkJSMRMwEQYDVQQKEwpJQ1AtQnJhc2lsMTYwNAYDVQQLEy1TZWNyZXRhcmlhIGRhIFJlY2VpdGEgRmVkZXJhbCBkbyBCcmFzaWwgLSBSRkIxFzAVBgNVBAMTDkFDIENOREwgUkZCIHYzMIICIjANBgkqhkiG9w0BAQEFAAOCAg8AMIICCgKCAgEAnx1o2u/6uxeT/sTWZsqoOAcqEryp0q5iOTqsAdyvD70qZ34kDNSsJaPHEBs1RoAK+facC1clcfKr7axujzFhqCD+Zl2oZs6UdlMuKfmjoNCyMgMOplkSMFcL09nBx6s00+tOJ8+95oSqrlDLT5X9zf/rHFPg9x8RkVp2yRCgWy3QAnpv0iTdZTOEjy5tL2gRDXuLKi5v6rsRtlhzoBHY00LCY89CrmhCKLBVbSFPKrOB1f+r058DsuY1T086NdgHVn8UwrjXz3BUCtbGbxtAx2R7E1RLi8p39PLpeIVM1DpfKjHJqifFQLus8a3jyDA41taPixXS47I8vjy2oiWLyn63nfLv8/w04gNYt2GTmaVTvbHKbeHLZg9pso61XwC8Un9GIXnSPQlSPZeqFbyeYQNHpGgDoWOnL8J/QW7pt3JcD/jg+h7JkYA+kjb+CMlZC/nyb/DMw2JkROpY9d/QJYvBAvygqGLc60W5Gx/GCAEQctryzS+V89mskGw3VVrBmR3hC2PtodbBYayxSFvXQiqWhZyryfFprLSb6lRjFcMULseOViOFK3yhA+zAIBa3F+bhEimAXVm8MNgumSWPxRPk54J3GCn4A2jWOgN07DuSYpf7UkpqguPeasW8SaZ/MrocHp2ZgqWKkUbt/q3iTTVxS5AupFJpJuawM2T1Zb8CAwEAAaOCAVUwggFRMIGnBgNVHSAEgZ8wgZwwTAYGYEwBAgE0MEIwQAYIKwYBBQUHAgEWNGh0dHA6Ly93d3cucmVjZWl0YS5mYXplbmRhLmdvdi5ici9hY3JmYi9kcGNhY3JmYi5wZGYwTAYGYEwBAgMxMEIwQAYIKwYBBQUHAgEWNGh0dHA6Ly93d3cucmVjZWl0YS5mYXplbmRhLmdvdi5ici9hY3JmYi9kcGNhY3JmYi5wZGYwRAYDVR0fBD0wOzA5oDegNYYzaHR0cDovL3d3dy5yZWNlaXRhLmZhemVuZGEuZ292LmJyL2FjcmZiL2FjcmZidjQuY3JsMB8GA1UdIwQYMBaAFBqY5kPKHN2SnpljRVoq6R+HIM01MB0GA1UdDgQWBBRrHzQVQRrqmx7KItLO3e+76TLKiTAPBgNVHRMBAf8EBTADAQH/MA4GA1UdDwEB/wQEAwIBBjANBgkqhkiG9w0BAQ0FAAOCAgEAHsoJgjBvbzM7Gb5yRKIS1KfOo7A0S50KQ230XqDxOJtUjr+t8J2XHamCl1nr2Vy/yDDZnIwEQ6tBBgX9DLdnUUAKU1Xz8hSh+r9j5QsPtVq7O3Dvk+kU66BItkCbKyYeIeTGctbY3K1pjBNE95gWrHtcpgxxQ+fQ3TVa7ZACfZHwXsL3JiFQZoZeLjkxZVQGrPnRJFJsPQoZ+89y9WzB9YmHP10VXrXx48+NvVD5R9KIOKnPwy5r+sxdKQGcizKCZkAvjsCvegwfu6xg14nZF/GyBWucyKj+8bNWP5F3YwTc2GCYH7vKqOg5JaMF7IzLALZoRFN+5wXFQW024Uc+r9Tvxy6IDJsz6xW/6Jc2ZAm5/6YZl77z9zUj/oDV2buXdt6oMBMDxaJO9gBsF6zWbDXe9IW0sipVtvPCkDh5cbkMcMHNC/jN3fW1706cnLCMpGXq9TJJdyWRwO2ElOTKdKFfYrrAU3YCrG/wlZJo/9pcCzDOLSl8hehy0M0Bs6I8BdOCPiUxIIIwhhQ7L/0V/c8+AS968jSSDwKhV832w4ZPY484r8sncJTiqHjJrND6PLEMQk7Pwts3VXszJbvUWHn9Tba/XU3S/HNfUsdNhrcpKFExAIIxWnHQ4ocP6H3AIqtpndPKxk6zSoiH8QMh0AT9Y0rx+KSwZ6xxYJNFEJc=</xd:EncapsulatedX509Certificate>
            <xd:EncapsulatedX509Certificate>MIIGYDCCBEigAwIBAgIBBDANBgkqhkiG9w0BAQ0FADCBlzELMAkGA1UEBhMCQlIxEzARBgNVBAoMCklDUC1CcmFzaWwxPTA7BgNVBAsMNEluc3RpdHV0byBOYWNpb25hbCBkZSBUZWNub2xvZ2lhIGRhIEluZm9ybWFjYW8gLSBJVEkxNDAyBgNVBAMMK0F1dG9yaWRhZGUgQ2VydGlmaWNhZG9yYSBSYWl6IEJyYXNpbGVpcmEgdjUwHhcNMTYwNzIwMTMzMjA0WhcNMjkwMzAyMTIwMDA0WjCBkDELMAkGA1UEBhMCQlIxEzARBgNVBAoMCklDUC1CcmFzaWwxNDAyBgNVBAsMK0F1dG9yaWRhZGUgQ2VydGlmaWNhZG9yYSBSYWl6IEJyYXNpbGVpcmEgdjUxNjA0BgNVBAMMLUFDIFNlY3JldGFyaWEgZGEgUmVjZWl0YSBGZWRlcmFsIGRvIEJyYXNpbCB2NDCCAiIwDQYJKoZIhvcNAQEBBQADggIPADCCAgoCggIBAJ1gd6oPyvAvYC0B5fUItXFU/csX2yNEOVJjr/SeuSv5bE0gIc/kUjoYVNMuUe+CTBY/gkoIiwR7qr7Dsp9jn8FTLnALrn6j1sbbkoD4ytTI3WHUuiefz/oApv+H5zPswj3JqUyXaK7bzN5Akc3PNFUzRb3+UbtYA2fXinBAewxrpZidGX0A+ioC++qPq06APTio9SWSBBGEZgmLOAHpkdHhNUAaP9MJXRcQ9k4kilOt3uewRP7EKMyMGDyNPeqDtWCWCEif7vZiLScrKSY3l25nCW9wVN8qQ0G8mJwMTFhntZfG7098kRN0fIVAstyT4KsyVIOWgj8r2pZ913yJfobMROyl89X5leR298gzwDhN2UKJXHmf7XFzqOTg0Hl4dK5LzSg07Ry2DqooFwdvxjBXlWdAVkTdZo5lM5FQGr5uNDFyL2DQwDtmpMrQ7QrVA4saXfwBsMWMel20siX8t2bOFIXHc1HiUDxETgCQw4542pwOtFPj8+UFag+ypZhyk8voAaXQjw3qGubWI68jFNZTrNXjQThIlJWI83OWjcvmIr4SPgbf9hIIHzznSdzqPXXdAZRNS9fxrxmgoTcG4I7cu1hZgBv9HHIaUKr2MwXAdNiqoe71wDkLCKUx8/fVJnhswqHBHYAj+KjBwyoJW1JliL91QOT3Bjz2epj7kj7tAgMBAAGjgbswgbgwHQYDVR0OBBYEFBqY5kPKHN2SnpljRVoq6R+HIM01MA8GA1UdEwEB/wQFMAMBAf8wDgYDVR0PAQH/BAQDAgEGMBQGA1UdIAQNMAswCQYFYEwBAQgwADA/BgNVHR8EODA2MDSgMqAwhi5odHRwOi8vYWNyYWl6LmljcGJyYXNpbC5nb3YuYnIvTENSYWNyYWl6djUuY3JsMB8GA1UdIwQYMBaAFGmovnXZxO9s5xNF5GFu5Wj4tkBeMA0GCSqGSIb3DQEBDQUAA4ICAQBrQuAL6TWbdnOpHbgSzAd9Pkc+vr5uTd7ml4xfPPs/I+BNCGT9Q6OTx/26m6q9rOrl6/9AASYDE5esiwBlaQ4OPzQQ37zrf5d4FnGxnsRMdjEL2pjks7ull66LZX8k5HOfnxy5iYo1hTy46UYg28PXdL55qTljilj4LueNFlTCmK2m9Vo1E6F/Ss79D31uwVBadgoK/i95dFONNlSj/w3/sa9Pbkq3JCJ10ET01GmBSTrtired+zzcj26QT0hjQQ5PUB6wV2+bhUx+WN/rXiLph/DPvy7gg8hrn4mVHBYOEPPoq7qBsX77cswycENKXrlq+gHA2Lj8hkrbfQt4pZQzT+6nLOSOyqMI21ql781eErJySwJ0R9LdPQNm3MUS/ifoRPdjFGWUktBRue/03QrVYtwFBMaIjF/p93Bmb/42xfkL/TG/W6EicBcGLms2SU4pBtw+NDFMQ1YXxNJQoNJ2uzxnzBSqdr5bF5qZth4EHob+I8uUFYylIoCHWvMD1pAxTu8fC9366lkt7cpBARiOdB2MN31JQK3nxjeQeXHiudm8twSzNp0wbJViUiRfNZbqH3yNe8ZTYUQds7hCCcZh3pZbe4PNWS2WDiifF9uXRdfAL3qsEubQOrA/s+EvZha6afCs4d4BlGKQsf64r0iPnX6hFxR4h4sXRI9x5xRMtA==</xd:EncapsulatedX509Certificate>
            <xd:EncapsulatedX509Certificate>MIIGoTCCBImgAwIBAgIBATANBgkqhkiG9w0BAQ0FADCBlzELMAkGA1UEBhMCQlIxEzARBgNVBAoMCklDUC1CcmFzaWwxPTA7BgNVBAsMNEluc3RpdHV0byBOYWNpb25hbCBkZSBUZWNub2xvZ2lhIGRhIEluZm9ybWFjYW8gLSBJVEkxNDAyBgNVBAMMK0F1dG9yaWRhZGUgQ2VydGlmaWNhZG9yYSBSYWl6IEJyYXNpbGVpcmEgdjUwHhcNMTYwMzAyMTMwMTM4WhcNMjkwMzAyMjM1OTM4WjCBlzELMAkGA1UEBhMCQlIxEzARBgNVBAoMCklDUC1CcmFzaWwxPTA7BgNVBAsMNEluc3RpdHV0byBOYWNpb25hbCBkZSBUZWNub2xvZ2lhIGRhIEluZm9ybWFjYW8gLSBJVEkxNDAyBgNVBAMMK0F1dG9yaWRhZGUgQ2VydGlmaWNhZG9yYSBSYWl6IEJyYXNpbGVpcmEgdjUwggIiMA0GCSqGSIb3DQEBAQUAA4ICDwAwggIKAoICAQD3LXgabUWsF+gUXw/6YODeF2XkqEyfk3VehdsIx+3/ERgdjCS/ouxYR0Epi2hdoMUVJDNf3XQfjAWXJyCoTneHYAl2McMdvoqtLB2ileQlJiis0fTtYTJayee9BAIdIrCor1Lc0vozXCpDtq5nTwhjIocaZtcuFsdrkl+nbfYxl5m7vjTkTMS6j8ffjmFzbNPDlJuV3Vy7AzapPVJrMl6UHPXCHMYMzl0KxR/47S5XGgmLYkYt8bNCHA3fg07y+Gtvgu+SNhMPwWKIgwhYw+9vErOnavRhOimYo4M2AwNpNK0OKLI7Im5V094jFp4Ty+mlmfQH00k8nkSUEN+1TGGkhv16c2hukbx9iCfbmk7im2hGKjQA8eH64VPYoS2qdKbPbd3xDDHN2croYKpy2U2oQTVBSf9hC3o6fKo3zp0U3dNiw7ZgWKS9UwP31Q0gwgB1orZgLuF+LIppHYwxcTG/AovNWa4sTPukMiX2L+p7uIHExTZJJU4YoDacQh/mfbPIz3261He4YFmQ35sfw3eKHQSOLyiVfev/n0l/r308PijEd+d+Hz5RmqIzS8jYXZIeJxym4mEjE1fKpeP56Ea52LlIJ8ZqsJ3xzHWu3WkAVz4hMqrX6BPMGW2IxOuEUQyIaCBg1lI6QLiPMHvo2/J7gu4YfqRcH6i27W3HyzamEQIDAQABo4H1MIHyME4GA1UdIARHMEUwQwYFYEwBAQAwOjA4BggrBgEFBQcCARYsaHR0cDovL2FjcmFpei5pY3BicmFzaWwuZ292LmJyL0RQQ2FjcmFpei5wZGYwPwYDVR0fBDgwNjA0oDKgMIYuaHR0cDovL2FjcmFpei5pY3BicmFzaWwuZ292LmJyL0xDUmFjcmFpenY1LmNybDAfBgNVHSMEGDAWgBRpqL512cTvbOcTReRhbuVo+LZAXjAdBgNVHQ4EFgQUaai+ddnE72znE0XkYW7laPi2QF4wDwYDVR0TAQH/BAUwAwEB/zAOBgNVHQ8BAf8EBAMCAQYwDQYJKoZIhvcNAQENBQADggIBABRt2/JiWapef7o/plhR4PxymlMIp/JeZ5F0BZ1XafmYpl5g6pRokFrIRMFXLyEhlgo51I05InyCc9Td6UXjlsOASTc/LRavyjB/8NcQjlRYDh6xf7OdP05mFcT/0+6bYRtNgsnUbr10pfsK/UzyUvQWbumGS57hCZrAZOyd9MzukiF/azAa6JfoZk2nDkEudKOY8tRyTpMmDzN5fufPSC3v7tSJUqTqo5z7roN/FmckRzGAYyz5XulbOc5/UsAT/tk+KP/clbbqd/hhevmmdJclLr9qWZZcOgzuFU2YsgProtVu0fFNXGr6KK9fu44pOHajmMsTXK3X7r/Pwh19kFRow5F3RQMUZC6Re0YLfXh+ypnUSCzA+uL4JPtHIGyvkbWiulkustpOKUSVwBPzvA2sQUOvqdbAR7C8jcHYFJMuK2HZFji7pxcWWab/NKsFcJ3sluDjmhizpQaxbYTfAVXu3q8yd0su/BHHhBpteyHvYyyz0Eb9LUysR2cMtWvfPU6vnoPgYvOGO1CziyGEsgKULkCH4o2Vgl1gQuKWO4V68rFW8a/jvq28sbY+y/Ao0I5ohpnBcQOAawiFbz6yJtObajYMuztDDP8oY656EuuJXBJhuKAJPI/7WDtgfV8ffOh/iQGQATVMtgDN0gv8bn5NdUX8UMNX1sHhU3H1UpoW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04.2021</vt:lpstr>
      <vt:lpstr>'04.2021'!Area_de_impressao</vt:lpstr>
      <vt:lpstr>'04.2021'!Titulos_de_impressao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Gerencia</dc:creator>
  <cp:lastModifiedBy>Gerencia</cp:lastModifiedBy>
  <dcterms:created xsi:type="dcterms:W3CDTF">2022-01-10T21:29:41Z</dcterms:created>
  <dcterms:modified xsi:type="dcterms:W3CDTF">2022-01-10T21:29:51Z</dcterms:modified>
</cp:coreProperties>
</file>