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3\OS-2023\OS-PORTAL TRANSPARENCIA\OS-PORTAL TRANSPARENCIA\MNSL\"/>
    </mc:Choice>
  </mc:AlternateContent>
  <xr:revisionPtr revIDLastSave="0" documentId="8_{C2216C96-4649-4A2B-BD48-27E597040C98}" xr6:coauthVersionLast="47" xr6:coauthVersionMax="47" xr10:uidLastSave="{00000000-0000-0000-0000-000000000000}"/>
  <bookViews>
    <workbookView xWindow="-120" yWindow="-120" windowWidth="29040" windowHeight="15720" xr2:uid="{5A4066A1-AC5C-4CAE-A562-4B147733A95B}"/>
  </bookViews>
  <sheets>
    <sheet name="HEMNSL" sheetId="1" r:id="rId1"/>
  </sheets>
  <definedNames>
    <definedName name="_xlnm.Print_Area" localSheetId="0">HEMNSL!$A$1:$V$80</definedName>
    <definedName name="_xlnm.Print_Titles" localSheetId="0">HEMNSL!$47:$48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U36" i="1"/>
  <c r="T36" i="1"/>
  <c r="R36" i="1"/>
  <c r="Q36" i="1"/>
  <c r="P36" i="1"/>
  <c r="O36" i="1"/>
  <c r="N36" i="1"/>
  <c r="M36" i="1"/>
  <c r="L36" i="1"/>
  <c r="J36" i="1"/>
  <c r="I36" i="1"/>
  <c r="H36" i="1"/>
  <c r="G36" i="1"/>
  <c r="F36" i="1"/>
  <c r="E36" i="1"/>
  <c r="D36" i="1"/>
  <c r="V35" i="1"/>
  <c r="C35" i="1"/>
  <c r="C36" i="1" s="1"/>
  <c r="B35" i="1"/>
  <c r="V34" i="1"/>
  <c r="B34" i="1"/>
  <c r="V33" i="1"/>
  <c r="B33" i="1"/>
  <c r="V32" i="1"/>
  <c r="B32" i="1"/>
  <c r="V31" i="1"/>
  <c r="B31" i="1"/>
  <c r="V30" i="1"/>
  <c r="B30" i="1"/>
  <c r="V29" i="1"/>
  <c r="S28" i="1"/>
  <c r="S36" i="1" s="1"/>
  <c r="B28" i="1"/>
  <c r="V27" i="1"/>
  <c r="B27" i="1"/>
  <c r="V26" i="1"/>
  <c r="B26" i="1"/>
  <c r="V25" i="1"/>
  <c r="V24" i="1"/>
  <c r="B24" i="1"/>
  <c r="V23" i="1"/>
  <c r="B23" i="1"/>
  <c r="V22" i="1"/>
  <c r="B22" i="1"/>
  <c r="B36" i="1" s="1"/>
  <c r="V28" i="1" l="1"/>
  <c r="V3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Kátia Mendes Magalhães</author>
  </authors>
  <commentList>
    <comment ref="S28" authorId="0" shapeId="0" xr:uid="{E39A6B99-032F-44F0-B364-7FCBEF54490D}">
      <text>
        <r>
          <rPr>
            <b/>
            <sz val="9"/>
            <color indexed="81"/>
            <rFont val="Segoe UI"/>
            <family val="2"/>
          </rPr>
          <t xml:space="preserve">R$ 10.800,00 -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1046/2019-SES.
.
R$ 15.840,00 -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R$ 25.889,40 - INVESTIMENTO, PARA ADOÇÃO DE PADRÕES DE INTEROPERABILIDADE, BASEADOS NA TECNOLOGIA HTML5, EM ATEND A PORTARIA Nº 1046/2019 - SES,. . PROCESSO SEI 20190001004672.
.
R$ 9.600,00 - PROCESSO SEI: 201900010046725 . OBJETO: REPASSE DE RECURSOS FINANCEIROS À ORGANIZAÇÃO SOCIAL INSTITUTO DE GESTÃO E HUMANIZAÇÃO - IGH, A TÍTULO DE INVESTIMENTO, EM RAZÃO DE SOLICITAÇÃO DE HORAS ADICIONAIS E RESPECTIVA COMPLEMENTAÇÃO DE RECURSOS ORÇAMENTÁRIOS PARA IMPLANTAÇÃO DO PROJETO: SAÚDE DIGITAL – PRONTUÁRIO ÚNICO COM BASE UNIFICADA, PARA A ADEQUAÇÃO DO SISTEMA DE GESTÃO À PORTARIA Nº 1046/2019-SES
</t>
        </r>
      </text>
    </comment>
  </commentList>
</comments>
</file>

<file path=xl/sharedStrings.xml><?xml version="1.0" encoding="utf-8"?>
<sst xmlns="http://schemas.openxmlformats.org/spreadsheetml/2006/main" count="135" uniqueCount="73">
  <si>
    <t>Relatório Resumido da Execução Orçamentária e Financeira por Contrato de Gestão</t>
  </si>
  <si>
    <t>Mês/Ano: Agosto/2023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</si>
  <si>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</si>
  <si>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</si>
  <si>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</si>
  <si>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</si>
  <si>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</si>
  <si>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</si>
  <si>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>Vigência do Contrato de Gestão - Início 01/12/2013 Término 28/06/2014 /  11º Termo Aditivo: Início 23/12/2022   Término 22/12/2023</t>
  </si>
  <si>
    <t>Previsão de Repasse Mensal do Contrato de Gestão/ADITIVO - Custeio : R$ 2.135.825,57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</si>
  <si>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</si>
  <si>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</si>
  <si>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</si>
  <si>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</si>
  <si>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</si>
  <si>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</si>
  <si>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</si>
  <si>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</si>
  <si>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</si>
  <si>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</si>
  <si>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</si>
  <si>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</si>
  <si>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</si>
  <si>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</si>
  <si>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</si>
  <si>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</si>
  <si>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</si>
  <si>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</si>
  <si>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</si>
  <si>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</si>
  <si>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jan.-23</t>
  </si>
  <si>
    <t>fev.-23</t>
  </si>
  <si>
    <t>mar.-23</t>
  </si>
  <si>
    <t>abr.-23</t>
  </si>
  <si>
    <t>mai.-23</t>
  </si>
  <si>
    <t>jun.-23</t>
  </si>
  <si>
    <t>jul.-23</t>
  </si>
  <si>
    <t>ago.-23</t>
  </si>
  <si>
    <t>set.-23</t>
  </si>
  <si>
    <t>out.-23</t>
  </si>
  <si>
    <t>nov.-23</t>
  </si>
  <si>
    <t>dez.-23</t>
  </si>
  <si>
    <t xml:space="preserve">Legenda: Repasses Adicionais - Valores adicionais ao pactuado no Contrato de Gestão - Despesas prevista  Contratualmente - Executadas conforme solitadas pela Organização Social no decorrer da vigência :  </t>
  </si>
  <si>
    <t>Descrição</t>
  </si>
  <si>
    <t xml:space="preserve">Ressarcimentos (Rescisões Trabalhista, Serviço Hospitalar e Ambulatórial, Leitos Extras, Material Órtese e Prótese ( OPME e Outros ). </t>
  </si>
  <si>
    <t>Mandados Judiciais .</t>
  </si>
  <si>
    <t xml:space="preserve">Repasse Via Regularizaçõa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</si>
  <si>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</si>
  <si>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</si>
  <si>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</si>
  <si>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</si>
  <si>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</si>
  <si>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</si>
  <si>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do Repasse (mês/ano)</t>
  </si>
  <si>
    <t>Período da Execução da Glosa (mês/ano)</t>
  </si>
  <si>
    <t>Área Responsável</t>
  </si>
  <si>
    <t>Glosa - Servidores cedidos.</t>
  </si>
  <si>
    <t>3.1.90.11.10</t>
  </si>
  <si>
    <t xml:space="preserve">SUPECC-03082 e SES/GMAE - CG-14421 </t>
  </si>
  <si>
    <t>*Glosa - Servidores cedidos.</t>
  </si>
  <si>
    <t>SUPECC-03082 e SES/GMAE - CG-14421</t>
  </si>
  <si>
    <t>Glosa -Residentes (Programa de Residência Médica).</t>
  </si>
  <si>
    <t>Glosa- Concessionárias (faturas da energia).</t>
  </si>
  <si>
    <t>3.3.90.39.04</t>
  </si>
  <si>
    <t>*Glosa- Concessionárias (faturas da energia).</t>
  </si>
  <si>
    <t>Glosa- Concessionárias (faturas da energia, saneamento e telefonia).</t>
  </si>
  <si>
    <t>Glosa - Não cumprimento de Metas Contratuais.</t>
  </si>
  <si>
    <t>Glosa Segurança Armada.</t>
  </si>
  <si>
    <t>Outras Glosas-Diferença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</si>
  <si>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</si>
  <si>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</si>
  <si>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</t>
  </si>
  <si>
    <t>Fonte:Contratos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</si>
</sst>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\-yy;@"/>
    <numFmt numFmtId="165" formatCode="&quot; &quot;* #,##0.00&quot; &quot;;&quot;-&quot;* #,##0.00&quot; &quot;;&quot; &quot;* &quot;-&quot;00&quot; &quot;;&quot; &quot;@&quot; &quot;"/>
  </numFmts>
  <fonts count="8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9"/>
      <color indexed="81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127622"/>
        <bgColor rgb="FF127622"/>
      </patternFill>
    </fill>
    <fill>
      <patternFill patternType="solid">
        <fgColor rgb="FF127622"/>
        <bgColor indexed="64"/>
      </patternFill>
    </fill>
    <fill>
      <patternFill patternType="solid">
        <fgColor rgb="FF127622"/>
        <bgColor rgb="FF008080"/>
      </patternFill>
    </fill>
    <fill>
      <patternFill patternType="solid">
        <fgColor rgb="FFAFD095"/>
        <bgColor rgb="FFA8D08D"/>
      </patternFill>
    </fill>
    <fill>
      <patternFill patternType="solid">
        <fgColor rgb="FFAFD09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8D8D8"/>
        <bgColor indexed="64"/>
      </patternFill>
    </fill>
  </fills>
  <borders count="4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000000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3" fontId="3" fillId="0" borderId="0" xfId="1" applyFont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43" fontId="3" fillId="0" borderId="27" xfId="0" applyNumberFormat="1" applyFont="1" applyBorder="1" applyAlignment="1">
      <alignment vertical="center" wrapText="1"/>
    </xf>
    <xf numFmtId="43" fontId="3" fillId="0" borderId="28" xfId="0" applyNumberFormat="1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43" fontId="3" fillId="0" borderId="29" xfId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wrapText="1"/>
    </xf>
    <xf numFmtId="43" fontId="3" fillId="0" borderId="30" xfId="0" applyNumberFormat="1" applyFont="1" applyBorder="1" applyAlignment="1">
      <alignment wrapText="1"/>
    </xf>
    <xf numFmtId="0" fontId="3" fillId="0" borderId="31" xfId="0" applyFont="1" applyBorder="1" applyAlignment="1">
      <alignment horizontal="center" vertical="center" wrapText="1"/>
    </xf>
    <xf numFmtId="43" fontId="3" fillId="0" borderId="29" xfId="0" applyNumberFormat="1" applyFont="1" applyBorder="1" applyAlignment="1">
      <alignment vertical="center" wrapText="1"/>
    </xf>
    <xf numFmtId="43" fontId="3" fillId="0" borderId="30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43" fontId="3" fillId="0" borderId="30" xfId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0" fontId="3" fillId="0" borderId="32" xfId="0" applyFont="1" applyBorder="1" applyAlignment="1">
      <alignment horizontal="center" vertical="center" wrapText="1"/>
    </xf>
    <xf numFmtId="43" fontId="3" fillId="0" borderId="30" xfId="0" applyNumberFormat="1" applyFont="1" applyBorder="1" applyAlignment="1">
      <alignment vertical="center" wrapText="1"/>
    </xf>
    <xf numFmtId="4" fontId="3" fillId="0" borderId="30" xfId="0" applyNumberFormat="1" applyFont="1" applyBorder="1" applyAlignment="1">
      <alignment wrapText="1"/>
    </xf>
    <xf numFmtId="165" fontId="3" fillId="0" borderId="30" xfId="0" applyNumberFormat="1" applyFont="1" applyBorder="1" applyAlignment="1">
      <alignment wrapText="1"/>
    </xf>
    <xf numFmtId="164" fontId="3" fillId="0" borderId="30" xfId="0" applyNumberFormat="1" applyFont="1" applyBorder="1" applyAlignment="1">
      <alignment horizontal="center" vertical="center" wrapText="1"/>
    </xf>
    <xf numFmtId="0" fontId="3" fillId="7" borderId="33" xfId="0" applyFont="1" applyFill="1" applyBorder="1" applyAlignment="1">
      <alignment horizontal="center" vertical="center" wrapText="1"/>
    </xf>
    <xf numFmtId="43" fontId="3" fillId="0" borderId="22" xfId="0" applyNumberFormat="1" applyFont="1" applyBorder="1" applyAlignment="1">
      <alignment vertical="center" wrapText="1"/>
    </xf>
    <xf numFmtId="43" fontId="3" fillId="7" borderId="30" xfId="0" applyNumberFormat="1" applyFont="1" applyFill="1" applyBorder="1" applyAlignment="1">
      <alignment wrapText="1"/>
    </xf>
    <xf numFmtId="0" fontId="3" fillId="7" borderId="30" xfId="0" applyFont="1" applyFill="1" applyBorder="1" applyAlignment="1">
      <alignment wrapText="1"/>
    </xf>
    <xf numFmtId="0" fontId="3" fillId="7" borderId="30" xfId="0" applyFont="1" applyFill="1" applyBorder="1" applyAlignment="1">
      <alignment horizontal="center" wrapText="1"/>
    </xf>
    <xf numFmtId="0" fontId="3" fillId="8" borderId="23" xfId="0" applyFont="1" applyFill="1" applyBorder="1" applyAlignment="1">
      <alignment wrapText="1"/>
    </xf>
    <xf numFmtId="43" fontId="5" fillId="8" borderId="27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4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3" fillId="0" borderId="34" xfId="0" applyFont="1" applyBorder="1" applyAlignment="1">
      <alignment vertical="center" wrapText="1"/>
    </xf>
    <xf numFmtId="0" fontId="5" fillId="6" borderId="34" xfId="0" applyFont="1" applyFill="1" applyBorder="1" applyAlignment="1">
      <alignment horizontal="center" vertical="center" wrapText="1"/>
    </xf>
    <xf numFmtId="0" fontId="5" fillId="6" borderId="34" xfId="0" applyFont="1" applyFill="1" applyBorder="1" applyAlignment="1">
      <alignment horizontal="center" vertical="center" wrapText="1"/>
    </xf>
    <xf numFmtId="43" fontId="3" fillId="0" borderId="34" xfId="1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1" fontId="3" fillId="0" borderId="34" xfId="0" applyNumberFormat="1" applyFont="1" applyBorder="1" applyAlignment="1">
      <alignment horizontal="center" vertical="center" wrapText="1"/>
    </xf>
    <xf numFmtId="164" fontId="3" fillId="0" borderId="3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34" xfId="0" applyFont="1" applyBorder="1" applyAlignment="1">
      <alignment vertical="center" wrapText="1"/>
    </xf>
    <xf numFmtId="164" fontId="3" fillId="0" borderId="34" xfId="0" applyNumberFormat="1" applyFont="1" applyBorder="1" applyAlignment="1">
      <alignment vertical="center" wrapText="1"/>
    </xf>
    <xf numFmtId="0" fontId="5" fillId="9" borderId="34" xfId="0" applyFont="1" applyFill="1" applyBorder="1" applyAlignment="1">
      <alignment vertical="center" wrapText="1"/>
    </xf>
    <xf numFmtId="43" fontId="5" fillId="9" borderId="34" xfId="0" applyNumberFormat="1" applyFont="1" applyFill="1" applyBorder="1" applyAlignment="1">
      <alignment horizontal="right" vertical="center" wrapText="1"/>
    </xf>
    <xf numFmtId="0" fontId="3" fillId="9" borderId="3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4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AE8AB-98E6-453A-8E5D-8092B8BAC7CF}">
  <sheetPr>
    <tabColor rgb="FFFFFF00"/>
    <pageSetUpPr fitToPage="1"/>
  </sheetPr>
  <dimension ref="A1:V122"/>
  <sheetViews>
    <sheetView tabSelected="1" topLeftCell="L20" workbookViewId="0">
      <selection activeCell="T37" sqref="T37:T39"/>
    </sheetView>
  </sheetViews>
  <sheetFormatPr defaultRowHeight="15" x14ac:dyDescent="0.25"/>
  <cols>
    <col min="1" max="1" width="10.42578125" customWidth="1"/>
    <col min="2" max="2" width="14.42578125" customWidth="1"/>
    <col min="3" max="3" width="15.140625" style="97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3"/>
    </row>
    <row r="2" spans="1:22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5"/>
      <c r="S2" s="5"/>
      <c r="T2" s="5"/>
      <c r="U2" s="5"/>
      <c r="V2" s="5"/>
    </row>
    <row r="3" spans="1:22" x14ac:dyDescent="0.25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8"/>
    </row>
    <row r="4" spans="1:22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"/>
      <c r="P4" s="5"/>
      <c r="Q4" s="5"/>
      <c r="R4" s="5"/>
      <c r="S4" s="5"/>
      <c r="T4" s="5"/>
      <c r="U4" s="5"/>
      <c r="V4" s="5"/>
    </row>
    <row r="5" spans="1:22" ht="18.600000000000001" customHeight="1" x14ac:dyDescent="0.25">
      <c r="A5" s="9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8"/>
      <c r="P5" s="8"/>
      <c r="Q5" s="8"/>
      <c r="R5" s="8"/>
      <c r="S5" s="8"/>
      <c r="T5" s="8"/>
      <c r="U5" s="8"/>
      <c r="V5" s="8"/>
    </row>
    <row r="6" spans="1:22" ht="17.100000000000001" customHeight="1" x14ac:dyDescent="0.25">
      <c r="A6" s="11" t="s">
        <v>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"/>
      <c r="P6" s="5"/>
      <c r="Q6" s="5"/>
      <c r="R6" s="5"/>
      <c r="S6" s="5"/>
      <c r="T6" s="5"/>
      <c r="U6" s="5"/>
      <c r="V6" s="5"/>
    </row>
    <row r="7" spans="1:22" ht="17.100000000000001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"/>
      <c r="P7" s="5"/>
      <c r="Q7" s="5"/>
      <c r="R7" s="5"/>
      <c r="S7" s="5"/>
      <c r="T7" s="5"/>
      <c r="U7" s="5"/>
      <c r="V7" s="5"/>
    </row>
    <row r="8" spans="1:22" ht="17.100000000000001" customHeight="1" x14ac:dyDescent="0.25">
      <c r="A8" s="9" t="s">
        <v>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</row>
    <row r="9" spans="1:22" ht="16.350000000000001" customHeight="1" x14ac:dyDescent="0.25">
      <c r="A9" s="11" t="s">
        <v>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5"/>
      <c r="P9" s="5"/>
      <c r="Q9" s="5"/>
      <c r="R9" s="5"/>
      <c r="S9" s="5"/>
      <c r="T9" s="5"/>
      <c r="U9" s="5"/>
      <c r="V9" s="5"/>
    </row>
    <row r="10" spans="1:22" ht="16.350000000000001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5"/>
      <c r="P10" s="5"/>
      <c r="Q10" s="5"/>
      <c r="R10" s="5"/>
      <c r="S10" s="5"/>
      <c r="T10" s="5"/>
      <c r="U10" s="5"/>
      <c r="V10" s="5"/>
    </row>
    <row r="11" spans="1:22" ht="19.350000000000001" customHeight="1" x14ac:dyDescent="0.25">
      <c r="A11" s="9" t="s">
        <v>6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8"/>
    </row>
    <row r="12" spans="1:22" ht="15.75" thickBot="1" x14ac:dyDescent="0.3">
      <c r="A12" s="5"/>
      <c r="B12" s="5"/>
      <c r="C12" s="12"/>
      <c r="D12" s="5"/>
      <c r="E12" s="5"/>
      <c r="F12" s="5"/>
      <c r="G12" s="5"/>
      <c r="H12" s="5"/>
      <c r="I12" s="5"/>
      <c r="J12" s="1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5.75" thickBot="1" x14ac:dyDescent="0.3">
      <c r="A13" s="14" t="s">
        <v>7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6"/>
    </row>
    <row r="14" spans="1:22" ht="15.75" thickBot="1" x14ac:dyDescent="0.3">
      <c r="A14" s="14" t="s">
        <v>8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6"/>
    </row>
    <row r="15" spans="1:22" ht="15.75" thickBot="1" x14ac:dyDescent="0.3">
      <c r="A15" s="17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9"/>
      <c r="P15" s="20"/>
      <c r="Q15" s="20"/>
      <c r="R15" s="20"/>
      <c r="S15" s="20"/>
      <c r="T15" s="20"/>
      <c r="U15" s="20"/>
      <c r="V15" s="20"/>
    </row>
    <row r="16" spans="1:22" ht="15.75" thickBot="1" x14ac:dyDescent="0.3">
      <c r="A16" s="14" t="s">
        <v>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6"/>
    </row>
    <row r="17" spans="1:22" ht="25.5" customHeight="1" thickBot="1" x14ac:dyDescent="0.3">
      <c r="A17" s="14" t="s">
        <v>10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6"/>
    </row>
    <row r="18" spans="1:22" ht="15.75" thickBot="1" x14ac:dyDescent="0.3">
      <c r="A18" s="21" t="s">
        <v>11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3"/>
    </row>
    <row r="19" spans="1:22" ht="15.75" thickBot="1" x14ac:dyDescent="0.3">
      <c r="A19" s="24" t="s">
        <v>12</v>
      </c>
      <c r="B19" s="25"/>
      <c r="C19" s="26" t="s">
        <v>13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8"/>
    </row>
    <row r="20" spans="1:22" ht="79.5" customHeight="1" thickBot="1" x14ac:dyDescent="0.3">
      <c r="A20" s="29"/>
      <c r="B20" s="30" t="s">
        <v>14</v>
      </c>
      <c r="C20" s="31" t="s">
        <v>15</v>
      </c>
      <c r="D20" s="32" t="s">
        <v>16</v>
      </c>
      <c r="E20" s="33"/>
      <c r="F20" s="34"/>
      <c r="G20" s="32" t="s">
        <v>17</v>
      </c>
      <c r="H20" s="33"/>
      <c r="I20" s="34"/>
      <c r="J20" s="35" t="s">
        <v>18</v>
      </c>
      <c r="K20" s="32" t="s">
        <v>19</v>
      </c>
      <c r="L20" s="33"/>
      <c r="M20" s="33"/>
      <c r="N20" s="34"/>
      <c r="O20" s="32" t="s">
        <v>20</v>
      </c>
      <c r="P20" s="34"/>
      <c r="Q20" s="35" t="s">
        <v>21</v>
      </c>
      <c r="R20" s="32" t="s">
        <v>22</v>
      </c>
      <c r="S20" s="34"/>
      <c r="T20" s="32" t="s">
        <v>23</v>
      </c>
      <c r="U20" s="34"/>
      <c r="V20" s="31" t="s">
        <v>24</v>
      </c>
    </row>
    <row r="21" spans="1:22" ht="37.5" customHeight="1" thickBot="1" x14ac:dyDescent="0.3">
      <c r="A21" s="29"/>
      <c r="B21" s="36"/>
      <c r="C21" s="31"/>
      <c r="D21" s="37" t="s">
        <v>25</v>
      </c>
      <c r="E21" s="38" t="s">
        <v>26</v>
      </c>
      <c r="F21" s="38" t="s">
        <v>27</v>
      </c>
      <c r="G21" s="38" t="s">
        <v>25</v>
      </c>
      <c r="H21" s="38" t="s">
        <v>26</v>
      </c>
      <c r="I21" s="38" t="s">
        <v>27</v>
      </c>
      <c r="J21" s="38" t="s">
        <v>25</v>
      </c>
      <c r="K21" s="39" t="s">
        <v>28</v>
      </c>
      <c r="L21" s="38" t="s">
        <v>25</v>
      </c>
      <c r="M21" s="38" t="s">
        <v>26</v>
      </c>
      <c r="N21" s="38" t="s">
        <v>27</v>
      </c>
      <c r="O21" s="38" t="s">
        <v>25</v>
      </c>
      <c r="P21" s="38" t="s">
        <v>26</v>
      </c>
      <c r="Q21" s="38"/>
      <c r="R21" s="38" t="s">
        <v>25</v>
      </c>
      <c r="S21" s="38" t="s">
        <v>26</v>
      </c>
      <c r="T21" s="38" t="s">
        <v>25</v>
      </c>
      <c r="U21" s="40" t="s">
        <v>29</v>
      </c>
      <c r="V21" s="31"/>
    </row>
    <row r="22" spans="1:22" ht="15.75" thickBot="1" x14ac:dyDescent="0.3">
      <c r="A22" s="41" t="s">
        <v>30</v>
      </c>
      <c r="B22" s="42">
        <f>2135825.57+825330.69</f>
        <v>2961156.26</v>
      </c>
      <c r="C22" s="43">
        <v>2135825.5699999998</v>
      </c>
      <c r="D22" s="44">
        <v>2934514.22</v>
      </c>
      <c r="E22" s="44">
        <v>0</v>
      </c>
      <c r="F22" s="44"/>
      <c r="G22" s="45"/>
      <c r="H22" s="45"/>
      <c r="I22" s="46"/>
      <c r="J22" s="47">
        <v>1293899.1399999999</v>
      </c>
      <c r="K22" s="48">
        <v>44955</v>
      </c>
      <c r="L22" s="44">
        <v>200000</v>
      </c>
      <c r="M22" s="44"/>
      <c r="N22" s="44"/>
      <c r="O22" s="45"/>
      <c r="P22" s="45"/>
      <c r="Q22" s="45"/>
      <c r="R22" s="45"/>
      <c r="S22" s="45"/>
      <c r="T22" s="45"/>
      <c r="U22" s="45"/>
      <c r="V22" s="49">
        <f>L22+M22+N22+R22+S22+T22+U22</f>
        <v>200000</v>
      </c>
    </row>
    <row r="23" spans="1:22" ht="15.75" thickBot="1" x14ac:dyDescent="0.3">
      <c r="A23" s="50" t="s">
        <v>31</v>
      </c>
      <c r="B23" s="51">
        <f t="shared" ref="B23:B34" si="0">2135825.57+825330.69</f>
        <v>2961156.26</v>
      </c>
      <c r="C23" s="52">
        <v>2135825.5699999998</v>
      </c>
      <c r="D23" s="49">
        <v>0</v>
      </c>
      <c r="E23" s="49">
        <v>92291.88</v>
      </c>
      <c r="F23" s="49"/>
      <c r="G23" s="49">
        <v>1467257.11</v>
      </c>
      <c r="H23" s="49">
        <v>92291.88</v>
      </c>
      <c r="I23" s="53"/>
      <c r="J23" s="54">
        <v>1208568.46</v>
      </c>
      <c r="K23" s="55">
        <v>44958</v>
      </c>
      <c r="L23" s="49">
        <v>1752587.8</v>
      </c>
      <c r="M23" s="49">
        <v>92291.88</v>
      </c>
      <c r="N23" s="49"/>
      <c r="O23" s="56"/>
      <c r="P23" s="56"/>
      <c r="Q23" s="56"/>
      <c r="R23" s="56"/>
      <c r="S23" s="56"/>
      <c r="T23" s="56"/>
      <c r="U23" s="56"/>
      <c r="V23" s="49">
        <f t="shared" ref="V23:V35" si="1">L23+M23+N23+R23+S23+T23+U23</f>
        <v>1844879.6800000002</v>
      </c>
    </row>
    <row r="24" spans="1:22" ht="15.75" thickBot="1" x14ac:dyDescent="0.3">
      <c r="A24" s="57" t="s">
        <v>32</v>
      </c>
      <c r="B24" s="58">
        <f t="shared" si="0"/>
        <v>2961156.26</v>
      </c>
      <c r="C24" s="52">
        <v>2135825.5699999998</v>
      </c>
      <c r="D24" s="49">
        <v>20616778.809999999</v>
      </c>
      <c r="E24" s="49">
        <v>29600</v>
      </c>
      <c r="F24" s="49"/>
      <c r="G24" s="49">
        <v>4216077.09</v>
      </c>
      <c r="H24" s="49">
        <v>0</v>
      </c>
      <c r="I24" s="53"/>
      <c r="J24" s="54">
        <v>999035.08</v>
      </c>
      <c r="K24" s="55">
        <v>44986</v>
      </c>
      <c r="L24" s="49">
        <v>1867257.11</v>
      </c>
      <c r="M24" s="49"/>
      <c r="N24" s="49"/>
      <c r="O24" s="56"/>
      <c r="P24" s="56"/>
      <c r="Q24" s="56"/>
      <c r="R24" s="56"/>
      <c r="S24" s="56"/>
      <c r="T24" s="56"/>
      <c r="U24" s="56"/>
      <c r="V24" s="49">
        <f t="shared" si="1"/>
        <v>1867257.11</v>
      </c>
    </row>
    <row r="25" spans="1:22" ht="15.75" thickBot="1" x14ac:dyDescent="0.3">
      <c r="A25" s="57"/>
      <c r="B25" s="58"/>
      <c r="C25" s="52"/>
      <c r="D25" s="49"/>
      <c r="E25" s="49"/>
      <c r="F25" s="49"/>
      <c r="G25" s="49"/>
      <c r="H25" s="49"/>
      <c r="I25" s="53"/>
      <c r="J25" s="54"/>
      <c r="K25" s="55">
        <v>44955</v>
      </c>
      <c r="L25" s="49">
        <v>1467257.12</v>
      </c>
      <c r="M25" s="49"/>
      <c r="N25" s="49"/>
      <c r="O25" s="56"/>
      <c r="P25" s="56"/>
      <c r="Q25" s="56"/>
      <c r="R25" s="56"/>
      <c r="S25" s="56"/>
      <c r="T25" s="56"/>
      <c r="U25" s="56"/>
      <c r="V25" s="49">
        <f t="shared" si="1"/>
        <v>1467257.12</v>
      </c>
    </row>
    <row r="26" spans="1:22" ht="15.75" thickBot="1" x14ac:dyDescent="0.3">
      <c r="A26" s="57" t="s">
        <v>33</v>
      </c>
      <c r="B26" s="58">
        <f t="shared" si="0"/>
        <v>2961156.26</v>
      </c>
      <c r="C26" s="52">
        <v>2135825.5699999998</v>
      </c>
      <c r="D26" s="49">
        <v>1467257.12</v>
      </c>
      <c r="E26" s="49">
        <v>9600</v>
      </c>
      <c r="F26" s="49"/>
      <c r="G26" s="49">
        <v>2116757.2200000002</v>
      </c>
      <c r="H26" s="49">
        <v>0</v>
      </c>
      <c r="I26" s="53"/>
      <c r="J26" s="54">
        <v>871541.13</v>
      </c>
      <c r="K26" s="55">
        <v>45017</v>
      </c>
      <c r="L26" s="49">
        <v>1832366.42</v>
      </c>
      <c r="M26" s="49"/>
      <c r="N26" s="49"/>
      <c r="O26" s="56"/>
      <c r="P26" s="56"/>
      <c r="Q26" s="56"/>
      <c r="R26" s="56"/>
      <c r="S26" s="56"/>
      <c r="T26" s="56"/>
      <c r="U26" s="56"/>
      <c r="V26" s="49">
        <f t="shared" si="1"/>
        <v>1832366.42</v>
      </c>
    </row>
    <row r="27" spans="1:22" ht="15.75" thickBot="1" x14ac:dyDescent="0.3">
      <c r="A27" s="57" t="s">
        <v>34</v>
      </c>
      <c r="B27" s="58">
        <f t="shared" si="0"/>
        <v>2961156.26</v>
      </c>
      <c r="C27" s="52">
        <v>2135825.5699999998</v>
      </c>
      <c r="D27" s="49"/>
      <c r="E27" s="49"/>
      <c r="F27" s="49"/>
      <c r="G27" s="49">
        <v>4254484.91</v>
      </c>
      <c r="H27" s="49">
        <v>20000</v>
      </c>
      <c r="I27" s="53"/>
      <c r="J27" s="54">
        <v>885000</v>
      </c>
      <c r="K27" s="55">
        <v>44986</v>
      </c>
      <c r="L27" s="49">
        <v>2076156.26</v>
      </c>
      <c r="M27" s="49">
        <v>20000</v>
      </c>
      <c r="N27" s="49"/>
      <c r="O27" s="56"/>
      <c r="P27" s="56"/>
      <c r="Q27" s="56"/>
      <c r="R27" s="56"/>
      <c r="S27" s="56"/>
      <c r="T27" s="56"/>
      <c r="U27" s="56"/>
      <c r="V27" s="49">
        <f t="shared" si="1"/>
        <v>2096156.26</v>
      </c>
    </row>
    <row r="28" spans="1:22" ht="15.75" thickBot="1" x14ac:dyDescent="0.3">
      <c r="A28" s="57" t="s">
        <v>35</v>
      </c>
      <c r="B28" s="58">
        <f t="shared" si="0"/>
        <v>2961156.26</v>
      </c>
      <c r="C28" s="52">
        <v>2135825.5699999998</v>
      </c>
      <c r="D28" s="49"/>
      <c r="E28" s="49"/>
      <c r="F28" s="49"/>
      <c r="G28" s="49">
        <v>2135825.5699999998</v>
      </c>
      <c r="H28" s="49">
        <v>0</v>
      </c>
      <c r="I28" s="53"/>
      <c r="J28" s="54">
        <v>875210.09000000008</v>
      </c>
      <c r="K28" s="55">
        <v>45017</v>
      </c>
      <c r="L28" s="49">
        <v>257248.71</v>
      </c>
      <c r="M28" s="49"/>
      <c r="N28" s="49"/>
      <c r="O28" s="56"/>
      <c r="P28" s="56"/>
      <c r="Q28" s="56"/>
      <c r="R28" s="56"/>
      <c r="S28" s="49">
        <f>10800+15840+25889.4+9600</f>
        <v>62129.4</v>
      </c>
      <c r="T28" s="56"/>
      <c r="U28" s="56"/>
      <c r="V28" s="49">
        <f t="shared" si="1"/>
        <v>319378.11</v>
      </c>
    </row>
    <row r="29" spans="1:22" ht="15.75" thickBot="1" x14ac:dyDescent="0.3">
      <c r="A29" s="57"/>
      <c r="B29" s="58"/>
      <c r="C29" s="52"/>
      <c r="D29" s="49"/>
      <c r="E29" s="49"/>
      <c r="F29" s="49"/>
      <c r="G29" s="49"/>
      <c r="H29" s="49"/>
      <c r="I29" s="53"/>
      <c r="J29" s="54"/>
      <c r="K29" s="55">
        <v>45078</v>
      </c>
      <c r="L29" s="49">
        <v>2076156.26</v>
      </c>
      <c r="M29" s="49"/>
      <c r="N29" s="49"/>
      <c r="O29" s="56"/>
      <c r="P29" s="56"/>
      <c r="Q29" s="56"/>
      <c r="R29" s="56"/>
      <c r="S29" s="56"/>
      <c r="T29" s="56"/>
      <c r="U29" s="56"/>
      <c r="V29" s="49">
        <f t="shared" si="1"/>
        <v>2076156.26</v>
      </c>
    </row>
    <row r="30" spans="1:22" ht="15.75" thickBot="1" x14ac:dyDescent="0.3">
      <c r="A30" s="57" t="s">
        <v>36</v>
      </c>
      <c r="B30" s="58">
        <f t="shared" si="0"/>
        <v>2961156.26</v>
      </c>
      <c r="C30" s="52">
        <v>2135825.5699999998</v>
      </c>
      <c r="D30" s="49"/>
      <c r="E30" s="49"/>
      <c r="F30" s="49"/>
      <c r="G30" s="49">
        <v>2807074.13</v>
      </c>
      <c r="H30" s="56"/>
      <c r="I30" s="53"/>
      <c r="J30" s="54">
        <v>885000</v>
      </c>
      <c r="K30" s="55">
        <v>45108</v>
      </c>
      <c r="L30" s="49">
        <v>2076156.26</v>
      </c>
      <c r="M30" s="49"/>
      <c r="N30" s="49"/>
      <c r="O30" s="56"/>
      <c r="P30" s="56"/>
      <c r="Q30" s="56"/>
      <c r="R30" s="56"/>
      <c r="S30" s="56"/>
      <c r="T30" s="56"/>
      <c r="U30" s="56"/>
      <c r="V30" s="49">
        <f t="shared" si="1"/>
        <v>2076156.26</v>
      </c>
    </row>
    <row r="31" spans="1:22" ht="15.75" thickBot="1" x14ac:dyDescent="0.3">
      <c r="A31" s="57" t="s">
        <v>37</v>
      </c>
      <c r="B31" s="58">
        <f t="shared" si="0"/>
        <v>2961156.26</v>
      </c>
      <c r="C31" s="52">
        <v>2135825.5699999998</v>
      </c>
      <c r="D31" s="49"/>
      <c r="E31" s="49">
        <v>72162.790000000008</v>
      </c>
      <c r="F31" s="56"/>
      <c r="G31" s="59">
        <v>2135825.5699999998</v>
      </c>
      <c r="H31" s="56"/>
      <c r="I31" s="53"/>
      <c r="J31" s="54">
        <v>885000</v>
      </c>
      <c r="K31" s="57" t="s">
        <v>37</v>
      </c>
      <c r="L31" s="60">
        <v>2171020.33</v>
      </c>
      <c r="M31" s="49"/>
      <c r="N31" s="49"/>
      <c r="O31" s="56"/>
      <c r="P31" s="56"/>
      <c r="Q31" s="56"/>
      <c r="R31" s="56"/>
      <c r="S31" s="56"/>
      <c r="T31" s="56"/>
      <c r="U31" s="56"/>
      <c r="V31" s="49">
        <f t="shared" si="1"/>
        <v>2171020.33</v>
      </c>
    </row>
    <row r="32" spans="1:22" ht="15.75" thickBot="1" x14ac:dyDescent="0.3">
      <c r="A32" s="57" t="s">
        <v>38</v>
      </c>
      <c r="B32" s="58">
        <f t="shared" si="0"/>
        <v>2961156.26</v>
      </c>
      <c r="C32" s="52">
        <v>2135825.5699999998</v>
      </c>
      <c r="D32" s="49"/>
      <c r="E32" s="56"/>
      <c r="F32" s="56"/>
      <c r="G32" s="56"/>
      <c r="H32" s="56"/>
      <c r="I32" s="53"/>
      <c r="J32" s="54"/>
      <c r="K32" s="61"/>
      <c r="L32" s="49"/>
      <c r="M32" s="49"/>
      <c r="N32" s="56"/>
      <c r="O32" s="56"/>
      <c r="P32" s="56"/>
      <c r="Q32" s="56"/>
      <c r="R32" s="56"/>
      <c r="S32" s="56"/>
      <c r="T32" s="56"/>
      <c r="U32" s="56"/>
      <c r="V32" s="49">
        <f t="shared" si="1"/>
        <v>0</v>
      </c>
    </row>
    <row r="33" spans="1:22" ht="15.75" thickBot="1" x14ac:dyDescent="0.3">
      <c r="A33" s="57" t="s">
        <v>39</v>
      </c>
      <c r="B33" s="58">
        <f t="shared" si="0"/>
        <v>2961156.26</v>
      </c>
      <c r="C33" s="52">
        <v>2135825.5699999998</v>
      </c>
      <c r="D33" s="49"/>
      <c r="E33" s="56"/>
      <c r="F33" s="56"/>
      <c r="G33" s="56"/>
      <c r="H33" s="56"/>
      <c r="I33" s="53"/>
      <c r="J33" s="54"/>
      <c r="K33" s="53"/>
      <c r="L33" s="49"/>
      <c r="M33" s="49"/>
      <c r="N33" s="56"/>
      <c r="O33" s="56"/>
      <c r="P33" s="56"/>
      <c r="Q33" s="56"/>
      <c r="R33" s="56"/>
      <c r="S33" s="56"/>
      <c r="T33" s="56"/>
      <c r="U33" s="56"/>
      <c r="V33" s="49">
        <f t="shared" si="1"/>
        <v>0</v>
      </c>
    </row>
    <row r="34" spans="1:22" ht="15.75" thickBot="1" x14ac:dyDescent="0.3">
      <c r="A34" s="57" t="s">
        <v>40</v>
      </c>
      <c r="B34" s="58">
        <f t="shared" si="0"/>
        <v>2961156.26</v>
      </c>
      <c r="C34" s="52">
        <v>2135825.5699999998</v>
      </c>
      <c r="D34" s="49"/>
      <c r="E34" s="56"/>
      <c r="F34" s="56"/>
      <c r="G34" s="56"/>
      <c r="H34" s="56"/>
      <c r="I34" s="53"/>
      <c r="J34" s="53"/>
      <c r="K34" s="53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49">
        <f t="shared" si="1"/>
        <v>0</v>
      </c>
    </row>
    <row r="35" spans="1:22" ht="15.75" thickBot="1" x14ac:dyDescent="0.3">
      <c r="A35" s="62" t="s">
        <v>41</v>
      </c>
      <c r="B35" s="63">
        <f>(2135825.57/30*22)+(825330.69/30*22)</f>
        <v>2171514.5906666666</v>
      </c>
      <c r="C35" s="52">
        <f>2135825.57/30*22</f>
        <v>1566272.0846666666</v>
      </c>
      <c r="D35" s="49">
        <v>0</v>
      </c>
      <c r="E35" s="64">
        <v>0</v>
      </c>
      <c r="F35" s="65"/>
      <c r="G35" s="65"/>
      <c r="H35" s="65"/>
      <c r="I35" s="65"/>
      <c r="J35" s="65"/>
      <c r="K35" s="66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49">
        <f t="shared" si="1"/>
        <v>0</v>
      </c>
    </row>
    <row r="36" spans="1:22" ht="15.75" thickBot="1" x14ac:dyDescent="0.3">
      <c r="A36" s="67"/>
      <c r="B36" s="68">
        <f>SUM(B22:B35)</f>
        <v>34744233.450666659</v>
      </c>
      <c r="C36" s="68">
        <f t="shared" ref="C36:V36" si="2">SUM(C22:C35)</f>
        <v>25060353.354666665</v>
      </c>
      <c r="D36" s="68">
        <f t="shared" si="2"/>
        <v>25018550.149999999</v>
      </c>
      <c r="E36" s="68">
        <f t="shared" si="2"/>
        <v>203654.67</v>
      </c>
      <c r="F36" s="68">
        <f t="shared" si="2"/>
        <v>0</v>
      </c>
      <c r="G36" s="68">
        <f t="shared" si="2"/>
        <v>19133301.600000001</v>
      </c>
      <c r="H36" s="68">
        <f t="shared" si="2"/>
        <v>112291.88</v>
      </c>
      <c r="I36" s="68">
        <f t="shared" si="2"/>
        <v>0</v>
      </c>
      <c r="J36" s="68">
        <f t="shared" si="2"/>
        <v>7903253.8999999994</v>
      </c>
      <c r="K36" s="68"/>
      <c r="L36" s="68">
        <f t="shared" si="2"/>
        <v>15776206.270000001</v>
      </c>
      <c r="M36" s="68">
        <f t="shared" si="2"/>
        <v>112291.88</v>
      </c>
      <c r="N36" s="68">
        <f t="shared" si="2"/>
        <v>0</v>
      </c>
      <c r="O36" s="68">
        <f t="shared" si="2"/>
        <v>0</v>
      </c>
      <c r="P36" s="68">
        <f t="shared" si="2"/>
        <v>0</v>
      </c>
      <c r="Q36" s="68">
        <f t="shared" si="2"/>
        <v>0</v>
      </c>
      <c r="R36" s="68">
        <f t="shared" si="2"/>
        <v>0</v>
      </c>
      <c r="S36" s="68">
        <f t="shared" si="2"/>
        <v>62129.4</v>
      </c>
      <c r="T36" s="68">
        <f t="shared" si="2"/>
        <v>0</v>
      </c>
      <c r="U36" s="68">
        <f t="shared" si="2"/>
        <v>0</v>
      </c>
      <c r="V36" s="68">
        <f t="shared" si="2"/>
        <v>15950627.549999999</v>
      </c>
    </row>
    <row r="37" spans="1:22" x14ac:dyDescent="0.25">
      <c r="A37" s="69"/>
      <c r="B37" s="69"/>
      <c r="C37" s="70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</row>
    <row r="38" spans="1:22" ht="36.75" customHeight="1" x14ac:dyDescent="0.25">
      <c r="A38" s="71" t="s">
        <v>42</v>
      </c>
      <c r="B38" s="72"/>
      <c r="C38" s="72"/>
      <c r="D38" s="72"/>
      <c r="E38" s="72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</row>
    <row r="39" spans="1:22" x14ac:dyDescent="0.25">
      <c r="A39" s="73" t="s">
        <v>43</v>
      </c>
      <c r="B39" s="73"/>
      <c r="C39" s="73"/>
      <c r="D39" s="73"/>
      <c r="E39" s="73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</row>
    <row r="40" spans="1:22" x14ac:dyDescent="0.25">
      <c r="A40" s="73"/>
      <c r="B40" s="73"/>
      <c r="C40" s="73"/>
      <c r="D40" s="73"/>
      <c r="E40" s="73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</row>
    <row r="41" spans="1:22" ht="34.5" customHeight="1" x14ac:dyDescent="0.25">
      <c r="A41" s="74" t="s">
        <v>44</v>
      </c>
      <c r="B41" s="74"/>
      <c r="C41" s="74"/>
      <c r="D41" s="74"/>
      <c r="E41" s="74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</row>
    <row r="42" spans="1:22" x14ac:dyDescent="0.25">
      <c r="A42" s="74" t="s">
        <v>45</v>
      </c>
      <c r="B42" s="74"/>
      <c r="C42" s="74"/>
      <c r="D42" s="74"/>
      <c r="E42" s="74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</row>
    <row r="43" spans="1:22" x14ac:dyDescent="0.25">
      <c r="A43" s="74" t="s">
        <v>46</v>
      </c>
      <c r="B43" s="74"/>
      <c r="C43" s="74"/>
      <c r="D43" s="74"/>
      <c r="E43" s="74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</row>
    <row r="44" spans="1:22" x14ac:dyDescent="0.25">
      <c r="A44" s="74" t="s">
        <v>47</v>
      </c>
      <c r="B44" s="74"/>
      <c r="C44" s="74"/>
      <c r="D44" s="74"/>
      <c r="E44" s="74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</row>
    <row r="45" spans="1:22" x14ac:dyDescent="0.25">
      <c r="A45" s="74" t="s">
        <v>48</v>
      </c>
      <c r="B45" s="74"/>
      <c r="C45" s="74"/>
      <c r="D45" s="74"/>
      <c r="E45" s="74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</row>
    <row r="46" spans="1:22" x14ac:dyDescent="0.25">
      <c r="A46" s="69"/>
      <c r="B46" s="69"/>
      <c r="C46" s="70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</row>
    <row r="47" spans="1:22" ht="15.75" customHeight="1" x14ac:dyDescent="0.25">
      <c r="A47" s="71" t="s">
        <v>49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</row>
    <row r="48" spans="1:22" ht="38.25" x14ac:dyDescent="0.25">
      <c r="A48" s="75" t="s">
        <v>43</v>
      </c>
      <c r="B48" s="75"/>
      <c r="C48" s="75"/>
      <c r="D48" s="75"/>
      <c r="E48" s="75"/>
      <c r="F48" s="76" t="s">
        <v>50</v>
      </c>
      <c r="G48" s="76" t="s">
        <v>51</v>
      </c>
      <c r="H48" s="76" t="s">
        <v>52</v>
      </c>
      <c r="I48" s="76" t="s">
        <v>53</v>
      </c>
      <c r="J48" s="76" t="s">
        <v>54</v>
      </c>
      <c r="K48" s="76" t="s">
        <v>55</v>
      </c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</row>
    <row r="49" spans="1:22" ht="38.25" x14ac:dyDescent="0.25">
      <c r="A49" s="74" t="s">
        <v>56</v>
      </c>
      <c r="B49" s="74"/>
      <c r="C49" s="74"/>
      <c r="D49" s="74"/>
      <c r="E49" s="74"/>
      <c r="F49" s="77">
        <v>902481.2</v>
      </c>
      <c r="G49" s="78" t="s">
        <v>57</v>
      </c>
      <c r="H49" s="79">
        <v>201800010008207</v>
      </c>
      <c r="I49" s="80">
        <v>44896</v>
      </c>
      <c r="J49" s="80">
        <v>44927</v>
      </c>
      <c r="K49" s="78" t="s">
        <v>58</v>
      </c>
      <c r="L49" s="69"/>
      <c r="M49" s="69"/>
      <c r="N49" s="69"/>
      <c r="O49" s="69"/>
      <c r="P49" s="81"/>
      <c r="Q49" s="69"/>
      <c r="R49" s="69"/>
      <c r="S49" s="69"/>
      <c r="T49" s="69"/>
      <c r="U49" s="69"/>
      <c r="V49" s="69"/>
    </row>
    <row r="50" spans="1:22" ht="38.25" x14ac:dyDescent="0.25">
      <c r="A50" s="74" t="s">
        <v>56</v>
      </c>
      <c r="B50" s="74"/>
      <c r="C50" s="74"/>
      <c r="D50" s="74"/>
      <c r="E50" s="74"/>
      <c r="F50" s="77">
        <v>373505.46</v>
      </c>
      <c r="G50" s="78" t="s">
        <v>57</v>
      </c>
      <c r="H50" s="79">
        <v>201800010008207</v>
      </c>
      <c r="I50" s="80">
        <v>44927</v>
      </c>
      <c r="J50" s="80">
        <v>44927</v>
      </c>
      <c r="K50" s="78" t="s">
        <v>58</v>
      </c>
      <c r="L50" s="69"/>
      <c r="M50" s="69"/>
      <c r="N50" s="69"/>
      <c r="O50" s="69"/>
      <c r="P50" s="81"/>
      <c r="Q50" s="69"/>
      <c r="R50" s="69"/>
      <c r="S50" s="69"/>
      <c r="T50" s="69"/>
      <c r="U50" s="69"/>
      <c r="V50" s="69"/>
    </row>
    <row r="51" spans="1:22" ht="38.25" x14ac:dyDescent="0.25">
      <c r="A51" s="74" t="s">
        <v>56</v>
      </c>
      <c r="B51" s="74"/>
      <c r="C51" s="74"/>
      <c r="D51" s="74"/>
      <c r="E51" s="74"/>
      <c r="F51" s="77">
        <v>472870.27</v>
      </c>
      <c r="G51" s="78" t="s">
        <v>57</v>
      </c>
      <c r="H51" s="79">
        <v>201800010008207</v>
      </c>
      <c r="I51" s="80">
        <v>44927</v>
      </c>
      <c r="J51" s="80">
        <v>44958</v>
      </c>
      <c r="K51" s="78" t="s">
        <v>58</v>
      </c>
      <c r="L51" s="69"/>
      <c r="M51" s="69"/>
      <c r="N51" s="69"/>
      <c r="O51" s="69"/>
      <c r="P51" s="81"/>
      <c r="Q51" s="69"/>
      <c r="R51" s="69"/>
      <c r="S51" s="69"/>
      <c r="T51" s="69"/>
      <c r="U51" s="69"/>
      <c r="V51" s="69"/>
    </row>
    <row r="52" spans="1:22" ht="38.25" x14ac:dyDescent="0.25">
      <c r="A52" s="74" t="s">
        <v>56</v>
      </c>
      <c r="B52" s="74"/>
      <c r="C52" s="74"/>
      <c r="D52" s="74"/>
      <c r="E52" s="74"/>
      <c r="F52" s="77">
        <v>717043.39</v>
      </c>
      <c r="G52" s="78" t="s">
        <v>57</v>
      </c>
      <c r="H52" s="79">
        <v>201800010008207</v>
      </c>
      <c r="I52" s="80">
        <v>44958</v>
      </c>
      <c r="J52" s="80">
        <v>44958</v>
      </c>
      <c r="K52" s="78" t="s">
        <v>58</v>
      </c>
      <c r="L52" s="69"/>
      <c r="M52" s="69"/>
      <c r="N52" s="69"/>
      <c r="O52" s="69"/>
      <c r="P52" s="81"/>
      <c r="Q52" s="69"/>
      <c r="R52" s="69"/>
      <c r="S52" s="69"/>
      <c r="T52" s="69"/>
      <c r="U52" s="69"/>
      <c r="V52" s="69"/>
    </row>
    <row r="53" spans="1:22" ht="38.25" x14ac:dyDescent="0.25">
      <c r="A53" s="74" t="s">
        <v>56</v>
      </c>
      <c r="B53" s="74"/>
      <c r="C53" s="74"/>
      <c r="D53" s="74"/>
      <c r="E53" s="74"/>
      <c r="F53" s="77">
        <v>106176.83</v>
      </c>
      <c r="G53" s="78" t="s">
        <v>57</v>
      </c>
      <c r="H53" s="79">
        <v>201800010008207</v>
      </c>
      <c r="I53" s="80">
        <v>44958</v>
      </c>
      <c r="J53" s="80">
        <v>44986</v>
      </c>
      <c r="K53" s="78" t="s">
        <v>58</v>
      </c>
      <c r="L53" s="69"/>
      <c r="M53" s="69"/>
      <c r="N53" s="69"/>
      <c r="O53" s="69"/>
      <c r="P53" s="81"/>
      <c r="Q53" s="69"/>
      <c r="R53" s="69"/>
      <c r="S53" s="69"/>
      <c r="T53" s="69"/>
      <c r="U53" s="69"/>
      <c r="V53" s="69"/>
    </row>
    <row r="54" spans="1:22" ht="38.25" x14ac:dyDescent="0.25">
      <c r="A54" s="74" t="s">
        <v>56</v>
      </c>
      <c r="B54" s="74"/>
      <c r="C54" s="74"/>
      <c r="D54" s="74"/>
      <c r="E54" s="74"/>
      <c r="F54" s="77">
        <v>874421.11</v>
      </c>
      <c r="G54" s="78" t="s">
        <v>57</v>
      </c>
      <c r="H54" s="79">
        <v>201800010008207</v>
      </c>
      <c r="I54" s="80">
        <v>44986</v>
      </c>
      <c r="J54" s="80">
        <v>44986</v>
      </c>
      <c r="K54" s="78" t="s">
        <v>58</v>
      </c>
      <c r="L54" s="69"/>
      <c r="M54" s="69"/>
      <c r="N54" s="69"/>
      <c r="O54" s="69"/>
      <c r="P54" s="81"/>
      <c r="Q54" s="69"/>
      <c r="R54" s="69"/>
      <c r="S54" s="69"/>
      <c r="T54" s="69"/>
      <c r="U54" s="69"/>
      <c r="V54" s="69"/>
    </row>
    <row r="55" spans="1:22" ht="38.25" x14ac:dyDescent="0.25">
      <c r="A55" s="74" t="s">
        <v>56</v>
      </c>
      <c r="B55" s="74"/>
      <c r="C55" s="74"/>
      <c r="D55" s="74"/>
      <c r="E55" s="74"/>
      <c r="F55" s="77">
        <v>852472.78</v>
      </c>
      <c r="G55" s="78" t="s">
        <v>57</v>
      </c>
      <c r="H55" s="79">
        <v>201800010008207</v>
      </c>
      <c r="I55" s="80">
        <v>45017</v>
      </c>
      <c r="J55" s="80">
        <v>45017</v>
      </c>
      <c r="K55" s="78" t="s">
        <v>58</v>
      </c>
      <c r="L55" s="69"/>
      <c r="M55" s="69"/>
      <c r="N55" s="69"/>
      <c r="O55" s="69"/>
      <c r="P55" s="81"/>
      <c r="Q55" s="69"/>
      <c r="R55" s="69"/>
      <c r="S55" s="69"/>
      <c r="T55" s="69"/>
      <c r="U55" s="69"/>
      <c r="V55" s="69"/>
    </row>
    <row r="56" spans="1:22" ht="38.25" x14ac:dyDescent="0.25">
      <c r="A56" s="74" t="s">
        <v>56</v>
      </c>
      <c r="B56" s="74"/>
      <c r="C56" s="74"/>
      <c r="D56" s="74"/>
      <c r="E56" s="74"/>
      <c r="F56" s="77">
        <v>867833.77</v>
      </c>
      <c r="G56" s="78" t="s">
        <v>57</v>
      </c>
      <c r="H56" s="79">
        <v>201800010008207</v>
      </c>
      <c r="I56" s="80">
        <v>45047</v>
      </c>
      <c r="J56" s="80">
        <v>45047</v>
      </c>
      <c r="K56" s="78" t="s">
        <v>58</v>
      </c>
      <c r="L56" s="69"/>
      <c r="M56" s="69"/>
      <c r="N56" s="69"/>
      <c r="O56" s="69"/>
      <c r="P56" s="81"/>
      <c r="Q56" s="69"/>
      <c r="R56" s="69"/>
      <c r="S56" s="69"/>
      <c r="T56" s="69"/>
      <c r="U56" s="69"/>
      <c r="V56" s="69"/>
    </row>
    <row r="57" spans="1:22" ht="38.25" x14ac:dyDescent="0.25">
      <c r="A57" s="74" t="s">
        <v>59</v>
      </c>
      <c r="B57" s="74"/>
      <c r="C57" s="74"/>
      <c r="D57" s="74"/>
      <c r="E57" s="74"/>
      <c r="F57" s="77">
        <v>859201.59000000008</v>
      </c>
      <c r="G57" s="78" t="s">
        <v>57</v>
      </c>
      <c r="H57" s="79">
        <v>201800010008207</v>
      </c>
      <c r="I57" s="80">
        <v>45078</v>
      </c>
      <c r="J57" s="80">
        <v>45078</v>
      </c>
      <c r="K57" s="78" t="s">
        <v>60</v>
      </c>
      <c r="L57" s="69"/>
      <c r="M57" s="69"/>
      <c r="N57" s="69"/>
      <c r="O57" s="69"/>
      <c r="P57" s="81"/>
      <c r="Q57" s="69"/>
      <c r="R57" s="69"/>
      <c r="S57" s="69"/>
      <c r="T57" s="69"/>
      <c r="U57" s="69"/>
      <c r="V57" s="69"/>
    </row>
    <row r="58" spans="1:22" x14ac:dyDescent="0.25">
      <c r="A58" s="74" t="s">
        <v>59</v>
      </c>
      <c r="B58" s="74"/>
      <c r="C58" s="74"/>
      <c r="D58" s="74"/>
      <c r="E58" s="74"/>
      <c r="F58" s="77">
        <v>850000</v>
      </c>
      <c r="G58" s="78" t="s">
        <v>57</v>
      </c>
      <c r="H58" s="79"/>
      <c r="I58" s="80">
        <v>45108</v>
      </c>
      <c r="J58" s="80">
        <v>45108</v>
      </c>
      <c r="K58" s="78"/>
      <c r="L58" s="69"/>
      <c r="M58" s="69"/>
      <c r="N58" s="69"/>
      <c r="O58" s="69"/>
      <c r="P58" s="81"/>
      <c r="Q58" s="69"/>
      <c r="R58" s="69"/>
      <c r="S58" s="69"/>
      <c r="T58" s="69"/>
      <c r="U58" s="69"/>
      <c r="V58" s="69"/>
    </row>
    <row r="59" spans="1:22" x14ac:dyDescent="0.25">
      <c r="A59" s="74" t="s">
        <v>59</v>
      </c>
      <c r="B59" s="74"/>
      <c r="C59" s="74"/>
      <c r="D59" s="74"/>
      <c r="E59" s="74"/>
      <c r="F59" s="77">
        <v>850000</v>
      </c>
      <c r="G59" s="78" t="s">
        <v>57</v>
      </c>
      <c r="H59" s="79"/>
      <c r="I59" s="80">
        <v>45139</v>
      </c>
      <c r="J59" s="80">
        <v>45139</v>
      </c>
      <c r="K59" s="78"/>
      <c r="L59" s="69"/>
      <c r="M59" s="69"/>
      <c r="N59" s="69"/>
      <c r="O59" s="69"/>
      <c r="P59" s="81"/>
      <c r="Q59" s="69"/>
      <c r="R59" s="69"/>
      <c r="S59" s="69"/>
      <c r="T59" s="69"/>
      <c r="U59" s="69"/>
      <c r="V59" s="69"/>
    </row>
    <row r="60" spans="1:22" x14ac:dyDescent="0.25">
      <c r="A60" s="74" t="s">
        <v>56</v>
      </c>
      <c r="B60" s="74"/>
      <c r="C60" s="74"/>
      <c r="D60" s="74"/>
      <c r="E60" s="74"/>
      <c r="F60" s="82"/>
      <c r="G60" s="82"/>
      <c r="H60" s="82"/>
      <c r="I60" s="80"/>
      <c r="J60" s="80"/>
      <c r="K60" s="78"/>
      <c r="L60" s="69"/>
      <c r="M60" s="69"/>
      <c r="N60" s="69"/>
      <c r="O60" s="69"/>
      <c r="P60" s="81"/>
      <c r="Q60" s="69"/>
      <c r="R60" s="69"/>
      <c r="S60" s="69"/>
      <c r="T60" s="69"/>
      <c r="U60" s="69"/>
      <c r="V60" s="69"/>
    </row>
    <row r="61" spans="1:22" x14ac:dyDescent="0.25">
      <c r="A61" s="74" t="s">
        <v>61</v>
      </c>
      <c r="B61" s="74"/>
      <c r="C61" s="74"/>
      <c r="D61" s="74"/>
      <c r="E61" s="74"/>
      <c r="F61" s="82"/>
      <c r="G61" s="82"/>
      <c r="H61" s="82"/>
      <c r="I61" s="80"/>
      <c r="J61" s="80"/>
      <c r="K61" s="78"/>
      <c r="L61" s="69"/>
      <c r="M61" s="69"/>
      <c r="N61" s="69"/>
      <c r="O61" s="69"/>
      <c r="P61" s="81"/>
      <c r="Q61" s="69"/>
      <c r="R61" s="69"/>
      <c r="S61" s="69"/>
      <c r="T61" s="69"/>
      <c r="U61" s="69"/>
      <c r="V61" s="69"/>
    </row>
    <row r="62" spans="1:22" ht="38.25" x14ac:dyDescent="0.25">
      <c r="A62" s="74" t="s">
        <v>62</v>
      </c>
      <c r="B62" s="74"/>
      <c r="C62" s="74"/>
      <c r="D62" s="74"/>
      <c r="E62" s="74"/>
      <c r="F62" s="77">
        <v>17912.48</v>
      </c>
      <c r="G62" s="78" t="s">
        <v>63</v>
      </c>
      <c r="H62" s="79">
        <v>201800010008207</v>
      </c>
      <c r="I62" s="80">
        <v>44927</v>
      </c>
      <c r="J62" s="80">
        <v>44927</v>
      </c>
      <c r="K62" s="78" t="s">
        <v>58</v>
      </c>
      <c r="L62" s="69"/>
      <c r="M62" s="69"/>
      <c r="N62" s="69"/>
      <c r="O62" s="69"/>
      <c r="P62" s="81"/>
      <c r="Q62" s="69"/>
      <c r="R62" s="69"/>
      <c r="S62" s="69"/>
      <c r="T62" s="69"/>
      <c r="U62" s="69"/>
      <c r="V62" s="69"/>
    </row>
    <row r="63" spans="1:22" ht="38.25" x14ac:dyDescent="0.25">
      <c r="A63" s="74" t="s">
        <v>62</v>
      </c>
      <c r="B63" s="74"/>
      <c r="C63" s="74"/>
      <c r="D63" s="74"/>
      <c r="E63" s="74"/>
      <c r="F63" s="77">
        <v>16544.330000000002</v>
      </c>
      <c r="G63" s="78" t="s">
        <v>63</v>
      </c>
      <c r="H63" s="79">
        <v>201800010008207</v>
      </c>
      <c r="I63" s="80">
        <v>44958</v>
      </c>
      <c r="J63" s="80">
        <v>44958</v>
      </c>
      <c r="K63" s="78" t="s">
        <v>58</v>
      </c>
      <c r="L63" s="69"/>
      <c r="M63" s="69"/>
      <c r="N63" s="69"/>
      <c r="O63" s="69"/>
      <c r="P63" s="81"/>
      <c r="Q63" s="69"/>
      <c r="R63" s="69"/>
      <c r="S63" s="69"/>
      <c r="T63" s="69"/>
      <c r="U63" s="69"/>
      <c r="V63" s="69"/>
    </row>
    <row r="64" spans="1:22" ht="38.25" x14ac:dyDescent="0.25">
      <c r="A64" s="74" t="s">
        <v>62</v>
      </c>
      <c r="B64" s="74"/>
      <c r="C64" s="74"/>
      <c r="D64" s="74"/>
      <c r="E64" s="74"/>
      <c r="F64" s="77">
        <v>18437.14</v>
      </c>
      <c r="G64" s="78" t="s">
        <v>63</v>
      </c>
      <c r="H64" s="79">
        <v>201800010008207</v>
      </c>
      <c r="I64" s="80">
        <v>44986</v>
      </c>
      <c r="J64" s="80">
        <v>44986</v>
      </c>
      <c r="K64" s="78" t="s">
        <v>58</v>
      </c>
      <c r="L64" s="69"/>
      <c r="M64" s="69"/>
      <c r="N64" s="69"/>
      <c r="O64" s="69"/>
      <c r="P64" s="81"/>
      <c r="Q64" s="69"/>
      <c r="R64" s="69"/>
      <c r="S64" s="69"/>
      <c r="T64" s="69"/>
      <c r="U64" s="69"/>
      <c r="V64" s="69"/>
    </row>
    <row r="65" spans="1:22" ht="38.25" x14ac:dyDescent="0.25">
      <c r="A65" s="74" t="s">
        <v>62</v>
      </c>
      <c r="B65" s="74"/>
      <c r="C65" s="74"/>
      <c r="D65" s="74"/>
      <c r="E65" s="74"/>
      <c r="F65" s="77">
        <v>19068.349999999999</v>
      </c>
      <c r="G65" s="78" t="s">
        <v>63</v>
      </c>
      <c r="H65" s="79">
        <v>201800010008207</v>
      </c>
      <c r="I65" s="80">
        <v>45017</v>
      </c>
      <c r="J65" s="80">
        <v>45017</v>
      </c>
      <c r="K65" s="78" t="s">
        <v>58</v>
      </c>
      <c r="L65" s="69"/>
      <c r="M65" s="69"/>
      <c r="N65" s="69"/>
      <c r="O65" s="69"/>
      <c r="P65" s="81"/>
      <c r="Q65" s="69"/>
      <c r="R65" s="69"/>
      <c r="S65" s="69"/>
      <c r="T65" s="69"/>
      <c r="U65" s="69"/>
      <c r="V65" s="69"/>
    </row>
    <row r="66" spans="1:22" ht="38.25" x14ac:dyDescent="0.25">
      <c r="A66" s="74" t="s">
        <v>62</v>
      </c>
      <c r="B66" s="74"/>
      <c r="C66" s="74"/>
      <c r="D66" s="74"/>
      <c r="E66" s="74"/>
      <c r="F66" s="77">
        <v>17166.23</v>
      </c>
      <c r="G66" s="78" t="s">
        <v>63</v>
      </c>
      <c r="H66" s="79">
        <v>201800010008207</v>
      </c>
      <c r="I66" s="80">
        <v>45047</v>
      </c>
      <c r="J66" s="80">
        <v>45047</v>
      </c>
      <c r="K66" s="78" t="s">
        <v>58</v>
      </c>
      <c r="L66" s="69"/>
      <c r="M66" s="69"/>
      <c r="N66" s="69"/>
      <c r="O66" s="69"/>
      <c r="P66" s="81"/>
      <c r="Q66" s="69"/>
      <c r="R66" s="69"/>
      <c r="S66" s="69"/>
      <c r="T66" s="69"/>
      <c r="U66" s="69"/>
      <c r="V66" s="69"/>
    </row>
    <row r="67" spans="1:22" ht="38.25" customHeight="1" x14ac:dyDescent="0.25">
      <c r="A67" s="74" t="s">
        <v>62</v>
      </c>
      <c r="B67" s="74"/>
      <c r="C67" s="74"/>
      <c r="D67" s="74"/>
      <c r="E67" s="74"/>
      <c r="F67" s="77">
        <v>16008.5</v>
      </c>
      <c r="G67" s="78" t="s">
        <v>63</v>
      </c>
      <c r="H67" s="79">
        <v>201800010008207</v>
      </c>
      <c r="I67" s="80">
        <v>45078</v>
      </c>
      <c r="J67" s="80">
        <v>45078</v>
      </c>
      <c r="K67" s="78" t="s">
        <v>60</v>
      </c>
      <c r="L67" s="69"/>
      <c r="M67" s="69"/>
      <c r="N67" s="69"/>
      <c r="O67" s="69"/>
      <c r="P67" s="81"/>
      <c r="Q67" s="69"/>
      <c r="R67" s="69"/>
      <c r="S67" s="69"/>
      <c r="T67" s="69"/>
      <c r="U67" s="69"/>
      <c r="V67" s="69"/>
    </row>
    <row r="68" spans="1:22" ht="15" customHeight="1" x14ac:dyDescent="0.25">
      <c r="A68" s="74" t="s">
        <v>64</v>
      </c>
      <c r="B68" s="74"/>
      <c r="C68" s="74"/>
      <c r="D68" s="74"/>
      <c r="E68" s="74"/>
      <c r="F68" s="77">
        <v>35000</v>
      </c>
      <c r="G68" s="78" t="s">
        <v>63</v>
      </c>
      <c r="H68" s="79"/>
      <c r="I68" s="80">
        <v>45108</v>
      </c>
      <c r="J68" s="80">
        <v>45108</v>
      </c>
      <c r="K68" s="78"/>
      <c r="L68" s="69"/>
      <c r="M68" s="69"/>
      <c r="N68" s="69"/>
      <c r="O68" s="69"/>
      <c r="P68" s="81"/>
      <c r="Q68" s="69"/>
      <c r="R68" s="69"/>
      <c r="S68" s="69"/>
      <c r="T68" s="69"/>
      <c r="U68" s="69"/>
      <c r="V68" s="69"/>
    </row>
    <row r="69" spans="1:22" ht="15" customHeight="1" x14ac:dyDescent="0.25">
      <c r="A69" s="74" t="s">
        <v>64</v>
      </c>
      <c r="B69" s="74"/>
      <c r="C69" s="74"/>
      <c r="D69" s="74"/>
      <c r="E69" s="74"/>
      <c r="F69" s="77">
        <v>35000</v>
      </c>
      <c r="G69" s="78" t="s">
        <v>63</v>
      </c>
      <c r="H69" s="79"/>
      <c r="I69" s="80">
        <v>45139</v>
      </c>
      <c r="J69" s="80">
        <v>45139</v>
      </c>
      <c r="K69" s="78"/>
      <c r="L69" s="69"/>
      <c r="M69" s="69"/>
      <c r="N69" s="69"/>
      <c r="O69" s="69"/>
      <c r="P69" s="81"/>
      <c r="Q69" s="69"/>
      <c r="R69" s="69"/>
      <c r="S69" s="69"/>
      <c r="T69" s="69"/>
      <c r="U69" s="69"/>
      <c r="V69" s="69"/>
    </row>
    <row r="70" spans="1:22" x14ac:dyDescent="0.25">
      <c r="A70" s="74" t="s">
        <v>65</v>
      </c>
      <c r="B70" s="74"/>
      <c r="C70" s="74"/>
      <c r="D70" s="74"/>
      <c r="E70" s="74"/>
      <c r="F70" s="82"/>
      <c r="G70" s="82"/>
      <c r="H70" s="82"/>
      <c r="I70" s="80"/>
      <c r="J70" s="80"/>
      <c r="K70" s="78"/>
      <c r="L70" s="69"/>
      <c r="M70" s="69"/>
      <c r="N70" s="69"/>
      <c r="O70" s="69"/>
      <c r="P70" s="81"/>
      <c r="Q70" s="69"/>
      <c r="R70" s="69"/>
      <c r="S70" s="69"/>
      <c r="T70" s="69"/>
      <c r="U70" s="69"/>
      <c r="V70" s="69"/>
    </row>
    <row r="71" spans="1:22" x14ac:dyDescent="0.25">
      <c r="A71" s="74" t="s">
        <v>66</v>
      </c>
      <c r="B71" s="74"/>
      <c r="C71" s="74"/>
      <c r="D71" s="74"/>
      <c r="E71" s="74"/>
      <c r="F71" s="82"/>
      <c r="G71" s="82"/>
      <c r="H71" s="82"/>
      <c r="I71" s="83"/>
      <c r="J71" s="83"/>
      <c r="K71" s="82"/>
      <c r="L71" s="69"/>
      <c r="M71" s="69"/>
      <c r="N71" s="69"/>
      <c r="O71" s="69"/>
      <c r="P71" s="81"/>
      <c r="Q71" s="69"/>
      <c r="R71" s="69"/>
      <c r="S71" s="69"/>
      <c r="T71" s="69"/>
      <c r="U71" s="69"/>
      <c r="V71" s="69"/>
    </row>
    <row r="72" spans="1:22" x14ac:dyDescent="0.25">
      <c r="A72" s="74" t="s">
        <v>67</v>
      </c>
      <c r="B72" s="74"/>
      <c r="C72" s="74"/>
      <c r="D72" s="74"/>
      <c r="E72" s="74"/>
      <c r="F72" s="82"/>
      <c r="G72" s="82"/>
      <c r="H72" s="82"/>
      <c r="I72" s="83"/>
      <c r="J72" s="83"/>
      <c r="K72" s="82"/>
      <c r="L72" s="69"/>
      <c r="M72" s="69"/>
      <c r="N72" s="69"/>
      <c r="O72" s="69"/>
      <c r="P72" s="81"/>
      <c r="Q72" s="69"/>
      <c r="R72" s="69"/>
      <c r="S72" s="69"/>
      <c r="T72" s="69"/>
      <c r="U72" s="69"/>
      <c r="V72" s="69"/>
    </row>
    <row r="73" spans="1:22" ht="38.25" x14ac:dyDescent="0.25">
      <c r="A73" s="74" t="s">
        <v>68</v>
      </c>
      <c r="B73" s="74"/>
      <c r="C73" s="74"/>
      <c r="D73" s="74"/>
      <c r="E73" s="74"/>
      <c r="F73" s="77">
        <v>2110.4699999999998</v>
      </c>
      <c r="G73" s="78" t="s">
        <v>57</v>
      </c>
      <c r="H73" s="79">
        <v>201800010008207</v>
      </c>
      <c r="I73" s="80">
        <v>44958</v>
      </c>
      <c r="J73" s="80">
        <v>44958</v>
      </c>
      <c r="K73" s="78" t="s">
        <v>58</v>
      </c>
      <c r="L73" s="69"/>
      <c r="M73" s="69"/>
      <c r="N73" s="69"/>
      <c r="O73" s="69"/>
      <c r="P73" s="81"/>
      <c r="Q73" s="69"/>
      <c r="R73" s="69"/>
      <c r="S73" s="69"/>
      <c r="T73" s="69"/>
      <c r="U73" s="69"/>
      <c r="V73" s="69"/>
    </row>
    <row r="74" spans="1:22" x14ac:dyDescent="0.25">
      <c r="A74" s="84" t="s">
        <v>69</v>
      </c>
      <c r="B74" s="84"/>
      <c r="C74" s="84"/>
      <c r="D74" s="84"/>
      <c r="E74" s="84"/>
      <c r="F74" s="85">
        <f>SUM(F49:F73)</f>
        <v>7903253.9000000004</v>
      </c>
      <c r="G74" s="86"/>
      <c r="H74" s="86"/>
      <c r="I74" s="86"/>
      <c r="J74" s="86"/>
      <c r="K74" s="86"/>
      <c r="L74" s="69"/>
      <c r="M74" s="69"/>
      <c r="N74" s="69"/>
      <c r="O74" s="69"/>
      <c r="P74" s="81"/>
      <c r="Q74" s="69"/>
      <c r="R74" s="69"/>
      <c r="S74" s="69"/>
      <c r="T74" s="69"/>
      <c r="U74" s="69"/>
      <c r="V74" s="69"/>
    </row>
    <row r="75" spans="1:22" x14ac:dyDescent="0.25">
      <c r="A75" s="87" t="s">
        <v>70</v>
      </c>
      <c r="B75" s="87"/>
      <c r="C75" s="87"/>
      <c r="D75" s="87"/>
      <c r="E75" s="87"/>
      <c r="F75" s="87"/>
      <c r="G75" s="87"/>
      <c r="H75" s="87"/>
      <c r="I75" s="81"/>
      <c r="J75" s="81"/>
      <c r="K75" s="81"/>
      <c r="L75" s="81"/>
      <c r="M75" s="81"/>
      <c r="N75" s="81"/>
      <c r="O75" s="81"/>
      <c r="P75" s="81"/>
      <c r="Q75" s="69"/>
      <c r="R75" s="69"/>
      <c r="S75" s="69"/>
      <c r="T75" s="69"/>
      <c r="U75" s="69"/>
      <c r="V75" s="69"/>
    </row>
    <row r="76" spans="1:22" ht="15.75" thickBot="1" x14ac:dyDescent="0.3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69"/>
      <c r="Q76" s="69"/>
      <c r="R76" s="69"/>
      <c r="S76" s="69"/>
      <c r="T76" s="69"/>
      <c r="U76" s="69"/>
      <c r="V76" s="69"/>
    </row>
    <row r="77" spans="1:22" x14ac:dyDescent="0.25">
      <c r="A77" s="89" t="s">
        <v>71</v>
      </c>
      <c r="B77" s="90"/>
      <c r="C77" s="90"/>
      <c r="D77" s="90"/>
      <c r="E77" s="90"/>
      <c r="F77" s="90"/>
      <c r="G77" s="90"/>
      <c r="H77" s="90"/>
      <c r="I77" s="90"/>
      <c r="J77" s="90"/>
      <c r="K77" s="91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</row>
    <row r="78" spans="1:22" ht="15.75" thickBot="1" x14ac:dyDescent="0.3">
      <c r="A78" s="92"/>
      <c r="B78" s="93"/>
      <c r="C78" s="93"/>
      <c r="D78" s="93"/>
      <c r="E78" s="93"/>
      <c r="F78" s="93"/>
      <c r="G78" s="93"/>
      <c r="H78" s="93"/>
      <c r="I78" s="93"/>
      <c r="J78" s="93"/>
      <c r="K78" s="94"/>
      <c r="L78" s="81"/>
      <c r="M78" s="81"/>
      <c r="N78" s="81"/>
      <c r="O78" s="81"/>
      <c r="P78" s="69"/>
      <c r="Q78" s="69"/>
      <c r="R78" s="69"/>
      <c r="S78" s="69"/>
      <c r="T78" s="69"/>
      <c r="U78" s="69"/>
      <c r="V78" s="69"/>
    </row>
    <row r="79" spans="1:22" x14ac:dyDescent="0.25">
      <c r="A79" s="69"/>
      <c r="B79" s="69"/>
      <c r="C79" s="70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</row>
    <row r="80" spans="1:22" x14ac:dyDescent="0.25">
      <c r="A80" s="87" t="s">
        <v>72</v>
      </c>
      <c r="B80" s="87"/>
      <c r="C80" s="87"/>
      <c r="D80" s="87"/>
      <c r="E80" s="87"/>
      <c r="F80" s="87"/>
      <c r="G80" s="87"/>
      <c r="H80" s="87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</row>
    <row r="81" spans="1:22" x14ac:dyDescent="0.25">
      <c r="A81" s="69"/>
      <c r="B81" s="69"/>
      <c r="C81" s="70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</row>
    <row r="82" spans="1:22" x14ac:dyDescent="0.25">
      <c r="A82" s="69"/>
      <c r="B82" s="69"/>
      <c r="C82" s="70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</row>
    <row r="83" spans="1:22" x14ac:dyDescent="0.25">
      <c r="A83" s="69"/>
      <c r="B83" s="69"/>
      <c r="C83" s="70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</row>
    <row r="84" spans="1:22" x14ac:dyDescent="0.25">
      <c r="A84" s="69"/>
      <c r="B84" s="69"/>
      <c r="C84" s="70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</row>
    <row r="85" spans="1:22" x14ac:dyDescent="0.25">
      <c r="A85" s="69"/>
      <c r="B85" s="69"/>
      <c r="C85" s="70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</row>
    <row r="86" spans="1:22" x14ac:dyDescent="0.25">
      <c r="A86" s="69"/>
      <c r="B86" s="69"/>
      <c r="C86" s="70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</row>
    <row r="87" spans="1:22" x14ac:dyDescent="0.25">
      <c r="A87" s="69"/>
      <c r="B87" s="69"/>
      <c r="C87" s="70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</row>
    <row r="88" spans="1:22" x14ac:dyDescent="0.25">
      <c r="A88" s="69"/>
      <c r="B88" s="69"/>
      <c r="C88" s="70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69"/>
      <c r="T88" s="69"/>
      <c r="U88" s="69"/>
      <c r="V88" s="69"/>
    </row>
    <row r="89" spans="1:22" x14ac:dyDescent="0.25">
      <c r="A89" s="69"/>
      <c r="B89" s="69"/>
      <c r="C89" s="70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</row>
    <row r="90" spans="1:22" x14ac:dyDescent="0.25">
      <c r="A90" s="69"/>
      <c r="B90" s="69"/>
      <c r="C90" s="70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69"/>
      <c r="T90" s="69"/>
      <c r="U90" s="69"/>
      <c r="V90" s="69"/>
    </row>
    <row r="91" spans="1:22" x14ac:dyDescent="0.25">
      <c r="A91" s="69"/>
      <c r="B91" s="69"/>
      <c r="C91" s="70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69"/>
      <c r="T91" s="69"/>
      <c r="U91" s="69"/>
      <c r="V91" s="69"/>
    </row>
    <row r="92" spans="1:22" x14ac:dyDescent="0.25">
      <c r="A92" s="69"/>
      <c r="B92" s="69"/>
      <c r="C92" s="70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69"/>
      <c r="T92" s="69"/>
      <c r="U92" s="69"/>
      <c r="V92" s="69"/>
    </row>
    <row r="93" spans="1:22" x14ac:dyDescent="0.25">
      <c r="A93" s="69"/>
      <c r="B93" s="69"/>
      <c r="C93" s="70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</row>
    <row r="94" spans="1:22" x14ac:dyDescent="0.25">
      <c r="A94" s="69"/>
      <c r="B94" s="69"/>
      <c r="C94" s="70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69"/>
      <c r="T94" s="69"/>
      <c r="U94" s="69"/>
      <c r="V94" s="69"/>
    </row>
    <row r="95" spans="1:22" x14ac:dyDescent="0.25">
      <c r="A95" s="69"/>
      <c r="B95" s="69"/>
      <c r="C95" s="70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</row>
    <row r="96" spans="1:22" x14ac:dyDescent="0.25">
      <c r="A96" s="69"/>
      <c r="B96" s="69"/>
      <c r="C96" s="70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69"/>
      <c r="T96" s="69"/>
      <c r="U96" s="69"/>
      <c r="V96" s="69"/>
    </row>
    <row r="97" spans="1:22" x14ac:dyDescent="0.25">
      <c r="A97" s="69"/>
      <c r="B97" s="69"/>
      <c r="C97" s="70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69"/>
      <c r="T97" s="69"/>
      <c r="U97" s="69"/>
      <c r="V97" s="69"/>
    </row>
    <row r="98" spans="1:22" x14ac:dyDescent="0.25">
      <c r="A98" s="69"/>
      <c r="B98" s="69"/>
      <c r="C98" s="70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</row>
    <row r="99" spans="1:22" x14ac:dyDescent="0.25">
      <c r="A99" s="69"/>
      <c r="B99" s="69"/>
      <c r="C99" s="70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69"/>
      <c r="V99" s="69"/>
    </row>
    <row r="100" spans="1:22" x14ac:dyDescent="0.25">
      <c r="A100" s="69"/>
      <c r="B100" s="69"/>
      <c r="C100" s="70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69"/>
      <c r="T100" s="69"/>
      <c r="U100" s="69"/>
      <c r="V100" s="69"/>
    </row>
    <row r="101" spans="1:22" x14ac:dyDescent="0.25">
      <c r="A101" s="69"/>
      <c r="B101" s="69"/>
      <c r="C101" s="70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69"/>
      <c r="T101" s="69"/>
      <c r="U101" s="69"/>
      <c r="V101" s="69"/>
    </row>
    <row r="102" spans="1:22" x14ac:dyDescent="0.25">
      <c r="A102" s="69"/>
      <c r="B102" s="69"/>
      <c r="C102" s="70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</row>
    <row r="103" spans="1:22" x14ac:dyDescent="0.25">
      <c r="A103" s="69"/>
      <c r="B103" s="69"/>
      <c r="C103" s="70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69"/>
      <c r="T103" s="69"/>
      <c r="U103" s="69"/>
      <c r="V103" s="69"/>
    </row>
    <row r="104" spans="1:22" x14ac:dyDescent="0.25">
      <c r="A104" s="69"/>
      <c r="B104" s="69"/>
      <c r="C104" s="70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69"/>
      <c r="T104" s="69"/>
      <c r="U104" s="69"/>
      <c r="V104" s="69"/>
    </row>
    <row r="105" spans="1:22" x14ac:dyDescent="0.25">
      <c r="A105" s="69"/>
      <c r="B105" s="69"/>
      <c r="C105" s="70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</row>
    <row r="106" spans="1:22" x14ac:dyDescent="0.25">
      <c r="A106" s="69"/>
      <c r="B106" s="69"/>
      <c r="C106" s="70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</row>
    <row r="107" spans="1:22" x14ac:dyDescent="0.25">
      <c r="A107" s="95"/>
      <c r="B107" s="95"/>
      <c r="C107" s="96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</row>
    <row r="108" spans="1:22" x14ac:dyDescent="0.25">
      <c r="A108" s="95"/>
      <c r="B108" s="95"/>
      <c r="C108" s="96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</row>
    <row r="109" spans="1:22" x14ac:dyDescent="0.25">
      <c r="A109" s="95"/>
      <c r="B109" s="95"/>
      <c r="C109" s="96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</row>
    <row r="110" spans="1:22" x14ac:dyDescent="0.25">
      <c r="A110" s="95"/>
      <c r="B110" s="95"/>
      <c r="C110" s="96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</row>
    <row r="111" spans="1:22" x14ac:dyDescent="0.25">
      <c r="A111" s="95"/>
      <c r="B111" s="95"/>
      <c r="C111" s="96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</row>
    <row r="112" spans="1:22" x14ac:dyDescent="0.25">
      <c r="A112" s="95"/>
      <c r="B112" s="95"/>
      <c r="C112" s="96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</row>
    <row r="113" spans="1:22" x14ac:dyDescent="0.25">
      <c r="A113" s="95"/>
      <c r="B113" s="95"/>
      <c r="C113" s="96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95"/>
      <c r="S113" s="95"/>
      <c r="T113" s="95"/>
      <c r="U113" s="95"/>
      <c r="V113" s="95"/>
    </row>
    <row r="114" spans="1:22" x14ac:dyDescent="0.25">
      <c r="A114" s="95"/>
      <c r="B114" s="95"/>
      <c r="C114" s="96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95"/>
      <c r="S114" s="95"/>
      <c r="T114" s="95"/>
      <c r="U114" s="95"/>
      <c r="V114" s="95"/>
    </row>
    <row r="115" spans="1:22" x14ac:dyDescent="0.25">
      <c r="A115" s="95"/>
      <c r="B115" s="95"/>
      <c r="C115" s="96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95"/>
      <c r="S115" s="95"/>
      <c r="T115" s="95"/>
      <c r="U115" s="95"/>
      <c r="V115" s="95"/>
    </row>
    <row r="116" spans="1:22" x14ac:dyDescent="0.25">
      <c r="A116" s="95"/>
      <c r="B116" s="95"/>
      <c r="C116" s="96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</row>
    <row r="117" spans="1:22" x14ac:dyDescent="0.25">
      <c r="A117" s="95"/>
      <c r="B117" s="95"/>
      <c r="C117" s="96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95"/>
      <c r="S117" s="95"/>
      <c r="T117" s="95"/>
      <c r="U117" s="95"/>
      <c r="V117" s="95"/>
    </row>
    <row r="118" spans="1:22" x14ac:dyDescent="0.25">
      <c r="A118" s="95"/>
      <c r="B118" s="95"/>
      <c r="C118" s="96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95"/>
      <c r="S118" s="95"/>
      <c r="T118" s="95"/>
      <c r="U118" s="95"/>
      <c r="V118" s="95"/>
    </row>
    <row r="119" spans="1:22" x14ac:dyDescent="0.25">
      <c r="A119" s="95"/>
      <c r="B119" s="95"/>
      <c r="C119" s="96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</row>
    <row r="120" spans="1:22" x14ac:dyDescent="0.25">
      <c r="A120" s="95"/>
      <c r="B120" s="95"/>
      <c r="C120" s="96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95"/>
      <c r="S120" s="95"/>
      <c r="T120" s="95"/>
      <c r="U120" s="95"/>
      <c r="V120" s="95"/>
    </row>
    <row r="121" spans="1:22" x14ac:dyDescent="0.25">
      <c r="A121" s="95"/>
      <c r="B121" s="95"/>
      <c r="C121" s="96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  <c r="T121" s="95"/>
      <c r="U121" s="95"/>
      <c r="V121" s="95"/>
    </row>
    <row r="122" spans="1:22" x14ac:dyDescent="0.25">
      <c r="A122" s="95"/>
      <c r="B122" s="95"/>
      <c r="C122" s="96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5"/>
      <c r="V122" s="95"/>
    </row>
  </sheetData>
  <mergeCells count="65">
    <mergeCell ref="A80:H80"/>
    <mergeCell ref="A72:E72"/>
    <mergeCell ref="A73:E73"/>
    <mergeCell ref="A74:E74"/>
    <mergeCell ref="A75:H75"/>
    <mergeCell ref="A76:O76"/>
    <mergeCell ref="A77:K78"/>
    <mergeCell ref="A66:E66"/>
    <mergeCell ref="A67:E67"/>
    <mergeCell ref="A68:E68"/>
    <mergeCell ref="A69:E69"/>
    <mergeCell ref="A70:E70"/>
    <mergeCell ref="A71:E71"/>
    <mergeCell ref="A60:E60"/>
    <mergeCell ref="A61:E61"/>
    <mergeCell ref="A62:E62"/>
    <mergeCell ref="A63:E63"/>
    <mergeCell ref="A64:E64"/>
    <mergeCell ref="A65:E65"/>
    <mergeCell ref="A54:E54"/>
    <mergeCell ref="A55:E55"/>
    <mergeCell ref="A56:E56"/>
    <mergeCell ref="A57:E57"/>
    <mergeCell ref="A58:E58"/>
    <mergeCell ref="A59:E59"/>
    <mergeCell ref="A48:E48"/>
    <mergeCell ref="A49:E49"/>
    <mergeCell ref="A50:E50"/>
    <mergeCell ref="A51:E51"/>
    <mergeCell ref="A52:E52"/>
    <mergeCell ref="A53:E53"/>
    <mergeCell ref="A41:E41"/>
    <mergeCell ref="A42:E42"/>
    <mergeCell ref="A43:E43"/>
    <mergeCell ref="A44:E44"/>
    <mergeCell ref="A45:E45"/>
    <mergeCell ref="A47:K47"/>
    <mergeCell ref="O20:P20"/>
    <mergeCell ref="R20:S20"/>
    <mergeCell ref="T20:U20"/>
    <mergeCell ref="V20:V21"/>
    <mergeCell ref="A38:E38"/>
    <mergeCell ref="A39:E40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1102362204722" right="0.51181102362204722" top="0.70866141732283472" bottom="0.55118110236220474" header="0.31496062992125984" footer="0.31496062992125984"/>
  <pageSetup paperSize="9" scale="40" fitToHeight="0" orientation="landscape" r:id="rId1"/>
  <headerFooter>
    <oddHeader>&amp;C&amp;G</oddHeader>
    <oddFooter>&amp;LÁrea Responsável: SUPECC/SGI/SES&amp;RPág &amp;P de &amp;N - &amp;D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2023-09-28T18:02:21Z</dcterms:created>
  <dcterms:modified xsi:type="dcterms:W3CDTF">2023-09-28T18:02:45Z</dcterms:modified>
</cp:coreProperties>
</file>