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24FBFDA4-45EB-4E09-A386-4F0C53D46B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-20" sheetId="1" r:id="rId1"/>
  </sheets>
  <definedNames>
    <definedName name="_xlnm.Print_Area" localSheetId="0">'Jan-20'!$A$1:$C$84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34" i="1"/>
  <c r="C79" i="1"/>
  <c r="C31" i="1" l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<sst xmlns="http://schemas.openxmlformats.org/spreadsheetml/2006/main" count="63" uniqueCount="56">
  <si>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</si>
  <si>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</si>
  <si>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</si>
  <si>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</si>
  <si>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</si>
  <si>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</si>
  <si>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</si>
  <si>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</si>
  <si>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</si>
  <si>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</si>
  <si>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</si>
  <si>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</si>
  <si>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</si>
  <si>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</si>
  <si>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</si>
  <si>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</si>
  <si>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</si>
  <si>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</si>
  <si>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</si>
  <si>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</si>
  <si>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</si>
  <si>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</si>
  <si>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</si>
  <si>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</si>
  <si>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</si>
  <si>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</si>
  <si>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</si>
  <si>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</si>
  <si>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</si>
  <si>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</si>
  <si>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</si>
  <si>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</si>
  <si>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</si>
  <si>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</si>
  <si>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</si>
  <si>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</si>
  <si>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</si>
  <si>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</si>
  <si>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</si>
  <si>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</si>
  <si>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</si>
  <si>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</si>
  <si>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</si>
  <si>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</si>
  <si>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</si>
  <si>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</si>
  <si>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</si>
  <si>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</si>
  <si>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</si>
  <si>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</si>
  <si>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</si>
  <si>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</si>
  <si>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r>
      <t xml:space="preserve">VALOR DO REPASSE MENSAL DO CONTRATO DE GESTÃO: </t>
    </r>
    <r>
      <rPr>
        <sz val="11"/>
        <color theme="1"/>
        <rFont val="Liberation Sans"/>
      </rPr>
      <t>R$ 10.373.091,04</t>
    </r>
  </si>
  <si>
    <t>Despesas com Viagens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</si>
  <si>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26/12/2019 A 25/06/2020 / 9° TA AO CONTRATO DE GESTÃO N° 131/2012</t>
    </r>
  </si>
  <si>
    <t>SALDO BANCÁRIO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</si>
</sst>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20.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49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52</v>
      </c>
    </row>
    <row r="17" spans="1:7">
      <c r="A17" s="2"/>
    </row>
    <row r="18" spans="1:7">
      <c r="A18" s="16" t="s">
        <v>1</v>
      </c>
    </row>
    <row r="19" spans="1:7">
      <c r="A19" s="3">
        <v>43831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40</v>
      </c>
      <c r="B25" s="23"/>
      <c r="C25" s="7">
        <v>1</v>
      </c>
    </row>
    <row r="26" spans="1:7">
      <c r="A26" s="23" t="s">
        <v>51</v>
      </c>
      <c r="B26" s="23"/>
      <c r="C26" s="7">
        <v>1</v>
      </c>
    </row>
    <row r="27" spans="1:7">
      <c r="A27" s="23" t="s">
        <v>41</v>
      </c>
      <c r="B27" s="23"/>
      <c r="C27" s="7">
        <v>447.74</v>
      </c>
    </row>
    <row r="28" spans="1:7">
      <c r="A28" s="23" t="s">
        <v>43</v>
      </c>
      <c r="B28" s="23"/>
      <c r="C28" s="7">
        <v>56092.959999999999</v>
      </c>
    </row>
    <row r="29" spans="1:7">
      <c r="A29" s="23" t="s">
        <v>44</v>
      </c>
      <c r="B29" s="23"/>
      <c r="C29" s="7">
        <v>5700299.9100000001</v>
      </c>
    </row>
    <row r="30" spans="1:7">
      <c r="A30" s="23" t="s">
        <v>42</v>
      </c>
      <c r="B30" s="23"/>
      <c r="C30" s="7">
        <v>1960657.95</v>
      </c>
    </row>
    <row r="31" spans="1:7" s="2" customFormat="1">
      <c r="A31" s="33" t="s">
        <v>5</v>
      </c>
      <c r="B31" s="34"/>
      <c r="C31" s="8">
        <f>SUM(C25:C30)</f>
        <v>7717500.5600000005</v>
      </c>
    </row>
    <row r="32" spans="1:7">
      <c r="A32" s="35"/>
      <c r="B32" s="35"/>
      <c r="C32" s="35"/>
    </row>
    <row r="33" spans="1:3">
      <c r="A33" s="26" t="s">
        <v>6</v>
      </c>
      <c r="B33" s="26"/>
      <c r="C33" s="26"/>
    </row>
    <row r="34" spans="1:3">
      <c r="A34" s="36" t="s">
        <v>7</v>
      </c>
      <c r="B34" s="37"/>
      <c r="C34" s="9">
        <f>8648896.82+2930424.92</f>
        <v>11579321.74</v>
      </c>
    </row>
    <row r="35" spans="1:3" s="15" customFormat="1">
      <c r="A35" s="31" t="s">
        <v>8</v>
      </c>
      <c r="B35" s="32"/>
      <c r="C35" s="9">
        <v>0</v>
      </c>
    </row>
    <row r="36" spans="1:3" s="15" customFormat="1">
      <c r="A36" s="31" t="s">
        <v>9</v>
      </c>
      <c r="B36" s="32"/>
      <c r="C36" s="9">
        <v>0</v>
      </c>
    </row>
    <row r="37" spans="1:3" s="15" customFormat="1">
      <c r="A37" s="31" t="s">
        <v>10</v>
      </c>
      <c r="B37" s="32"/>
      <c r="C37" s="9">
        <v>524000</v>
      </c>
    </row>
    <row r="38" spans="1:3">
      <c r="A38" s="36" t="s">
        <v>11</v>
      </c>
      <c r="B38" s="37"/>
      <c r="C38" s="9">
        <v>0</v>
      </c>
    </row>
    <row r="39" spans="1:3">
      <c r="A39" s="36" t="s">
        <v>12</v>
      </c>
      <c r="B39" s="37"/>
      <c r="C39" s="9">
        <v>8170.45</v>
      </c>
    </row>
    <row r="40" spans="1:3">
      <c r="A40" s="36" t="s">
        <v>13</v>
      </c>
      <c r="B40" s="37"/>
      <c r="C40" s="9">
        <v>0</v>
      </c>
    </row>
    <row r="41" spans="1:3">
      <c r="A41" s="36" t="s">
        <v>14</v>
      </c>
      <c r="B41" s="37"/>
      <c r="C41" s="9">
        <f>551425.18-524000</f>
        <v>27425.180000000051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7"/>
      <c r="C43" s="9">
        <v>0</v>
      </c>
    </row>
    <row r="44" spans="1:3" s="2" customFormat="1">
      <c r="A44" s="39" t="s">
        <v>16</v>
      </c>
      <c r="B44" s="40"/>
      <c r="C44" s="8">
        <f>SUM(C34:C43)</f>
        <v>12138917.369999999</v>
      </c>
    </row>
    <row r="45" spans="1:3">
      <c r="A45" s="27"/>
      <c r="B45" s="27"/>
      <c r="C45" s="27"/>
    </row>
    <row r="46" spans="1:3">
      <c r="A46" s="26" t="s">
        <v>17</v>
      </c>
      <c r="B46" s="26"/>
      <c r="C46" s="26"/>
    </row>
    <row r="47" spans="1:3">
      <c r="A47" s="36" t="s">
        <v>18</v>
      </c>
      <c r="B47" s="38"/>
      <c r="C47" s="10">
        <v>-3740132.52</v>
      </c>
    </row>
    <row r="48" spans="1:3">
      <c r="A48" s="36" t="s">
        <v>19</v>
      </c>
      <c r="B48" s="38"/>
      <c r="C48" s="10">
        <v>-2834412.08</v>
      </c>
    </row>
    <row r="49" spans="1:5">
      <c r="A49" s="36" t="s">
        <v>20</v>
      </c>
      <c r="B49" s="38"/>
      <c r="C49" s="10">
        <v>-1166851.49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8"/>
      <c r="C51" s="10">
        <v>-53596.49</v>
      </c>
    </row>
    <row r="52" spans="1:5">
      <c r="A52" s="36" t="s">
        <v>22</v>
      </c>
      <c r="B52" s="38"/>
      <c r="C52" s="10">
        <v>-310647.69</v>
      </c>
    </row>
    <row r="53" spans="1:5">
      <c r="A53" s="20" t="s">
        <v>53</v>
      </c>
      <c r="B53" s="21"/>
      <c r="C53" s="10">
        <v>0</v>
      </c>
    </row>
    <row r="54" spans="1:5">
      <c r="A54" s="36" t="s">
        <v>23</v>
      </c>
      <c r="B54" s="38"/>
      <c r="C54" s="10">
        <v>-1618.57</v>
      </c>
    </row>
    <row r="55" spans="1:5">
      <c r="A55" s="36" t="s">
        <v>24</v>
      </c>
      <c r="B55" s="38"/>
      <c r="C55" s="10">
        <v>-38647.67</v>
      </c>
      <c r="E55" s="13"/>
    </row>
    <row r="56" spans="1:5">
      <c r="A56" s="36" t="s">
        <v>50</v>
      </c>
      <c r="B56" s="41"/>
      <c r="C56" s="10">
        <v>0</v>
      </c>
    </row>
    <row r="57" spans="1:5">
      <c r="A57" s="36" t="s">
        <v>25</v>
      </c>
      <c r="B57" s="41"/>
      <c r="C57" s="10">
        <v>-4152.5600000000004</v>
      </c>
    </row>
    <row r="58" spans="1:5">
      <c r="A58" s="36" t="s">
        <v>26</v>
      </c>
      <c r="B58" s="38"/>
      <c r="C58" s="10">
        <v>-18000</v>
      </c>
    </row>
    <row r="59" spans="1:5">
      <c r="A59" s="36" t="s">
        <v>27</v>
      </c>
      <c r="B59" s="38"/>
      <c r="C59" s="10">
        <v>-833534.37</v>
      </c>
    </row>
    <row r="60" spans="1:5">
      <c r="A60" s="36" t="s">
        <v>28</v>
      </c>
      <c r="B60" s="38"/>
      <c r="C60" s="10">
        <v>-1385.64</v>
      </c>
    </row>
    <row r="61" spans="1:5">
      <c r="A61" s="36" t="s">
        <v>29</v>
      </c>
      <c r="B61" s="38"/>
      <c r="C61" s="10">
        <v>0</v>
      </c>
    </row>
    <row r="62" spans="1:5">
      <c r="A62" s="36" t="s">
        <v>30</v>
      </c>
      <c r="B62" s="38"/>
      <c r="C62" s="10">
        <v>-7468.18</v>
      </c>
    </row>
    <row r="63" spans="1:5">
      <c r="A63" s="36" t="s">
        <v>31</v>
      </c>
      <c r="B63" s="38"/>
      <c r="C63" s="10">
        <v>-2880931.88</v>
      </c>
    </row>
    <row r="64" spans="1:5">
      <c r="A64" s="36" t="s">
        <v>32</v>
      </c>
      <c r="B64" s="38"/>
      <c r="C64" s="10">
        <v>-49493.04</v>
      </c>
    </row>
    <row r="65" spans="1:4">
      <c r="A65" s="36" t="s">
        <v>33</v>
      </c>
      <c r="B65" s="38"/>
      <c r="C65" s="10">
        <v>0</v>
      </c>
    </row>
    <row r="66" spans="1:4" s="15" customFormat="1">
      <c r="A66" s="31" t="s">
        <v>34</v>
      </c>
      <c r="B66" s="42"/>
      <c r="C66" s="10">
        <v>0</v>
      </c>
    </row>
    <row r="67" spans="1:4" s="2" customFormat="1">
      <c r="A67" s="39" t="s">
        <v>35</v>
      </c>
      <c r="B67" s="43"/>
      <c r="C67" s="11">
        <f>SUM(C47:C66)</f>
        <v>-11940872.18</v>
      </c>
    </row>
    <row r="68" spans="1:4">
      <c r="A68" s="44"/>
      <c r="B68" s="44"/>
      <c r="C68" s="44"/>
    </row>
    <row r="69" spans="1:4">
      <c r="A69" s="26" t="s">
        <v>36</v>
      </c>
      <c r="B69" s="26"/>
      <c r="C69" s="26"/>
    </row>
    <row r="70" spans="1:4">
      <c r="A70" s="36" t="s">
        <v>37</v>
      </c>
      <c r="B70" s="38"/>
      <c r="C70" s="10">
        <v>0</v>
      </c>
    </row>
    <row r="71" spans="1:4">
      <c r="A71" s="44"/>
      <c r="B71" s="44"/>
      <c r="C71" s="44"/>
    </row>
    <row r="72" spans="1:4">
      <c r="A72" s="26" t="s">
        <v>55</v>
      </c>
      <c r="B72" s="26"/>
      <c r="C72" s="26"/>
    </row>
    <row r="73" spans="1:4">
      <c r="A73" s="23" t="s">
        <v>40</v>
      </c>
      <c r="B73" s="23"/>
      <c r="C73" s="7">
        <v>1</v>
      </c>
      <c r="D73" s="22"/>
    </row>
    <row r="74" spans="1:4">
      <c r="A74" s="23" t="s">
        <v>51</v>
      </c>
      <c r="B74" s="23"/>
      <c r="C74" s="7">
        <v>1</v>
      </c>
      <c r="D74" s="22"/>
    </row>
    <row r="75" spans="1:4">
      <c r="A75" s="23" t="s">
        <v>41</v>
      </c>
      <c r="B75" s="23"/>
      <c r="C75" s="7">
        <v>0</v>
      </c>
      <c r="D75" s="22"/>
    </row>
    <row r="76" spans="1:4">
      <c r="A76" s="23" t="s">
        <v>43</v>
      </c>
      <c r="B76" s="23"/>
      <c r="C76" s="7">
        <v>10947.06</v>
      </c>
      <c r="D76" s="22"/>
    </row>
    <row r="77" spans="1:4">
      <c r="A77" s="23" t="s">
        <v>44</v>
      </c>
      <c r="B77" s="23"/>
      <c r="C77" s="7">
        <v>1349983.23</v>
      </c>
      <c r="D77" s="22"/>
    </row>
    <row r="78" spans="1:4">
      <c r="A78" s="23" t="s">
        <v>42</v>
      </c>
      <c r="B78" s="23"/>
      <c r="C78" s="7">
        <v>6554613.46</v>
      </c>
      <c r="D78" s="22"/>
    </row>
    <row r="79" spans="1:4" s="2" customFormat="1">
      <c r="A79" s="33" t="s">
        <v>5</v>
      </c>
      <c r="B79" s="34"/>
      <c r="C79" s="8">
        <f>SUM(C73:C78)</f>
        <v>7915545.75</v>
      </c>
    </row>
    <row r="80" spans="1:4">
      <c r="A80" s="47"/>
      <c r="B80" s="47"/>
      <c r="C80" s="47"/>
    </row>
    <row r="81" spans="1:3">
      <c r="A81" s="48" t="s">
        <v>38</v>
      </c>
      <c r="B81" s="48"/>
      <c r="C81" s="48"/>
    </row>
    <row r="82" spans="1:3">
      <c r="A82" s="45"/>
      <c r="B82" s="45"/>
      <c r="C82" s="45"/>
    </row>
    <row r="83" spans="1:3">
      <c r="A83" s="45"/>
      <c r="B83" s="45"/>
      <c r="C83" s="45"/>
    </row>
    <row r="84" spans="1:3">
      <c r="A84" s="46" t="s">
        <v>39</v>
      </c>
      <c r="B84" s="46"/>
      <c r="C84" s="46"/>
    </row>
    <row r="85" spans="1:3">
      <c r="C85" s="12">
        <f>C31+C44+C67+C70-C79</f>
        <v>0</v>
      </c>
    </row>
  </sheetData>
  <mergeCells count="61">
    <mergeCell ref="A83:C83"/>
    <mergeCell ref="A84:C84"/>
    <mergeCell ref="A77:B77"/>
    <mergeCell ref="A79:B79"/>
    <mergeCell ref="A80:C80"/>
    <mergeCell ref="A81:C81"/>
    <mergeCell ref="A82:C82"/>
    <mergeCell ref="A78:B78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25:B25"/>
    <mergeCell ref="A6:C6"/>
    <mergeCell ref="A22:C22"/>
    <mergeCell ref="A23:C23"/>
    <mergeCell ref="A24:C24"/>
  </mergeCells>
  <conditionalFormatting sqref="C1:C22 C52:C53 C66:C67 C43:C44 C69:C70 C72 C85:C1048576 C38:C39 C46:C48 C31:C35 C74:C77 C79">
    <cfRule type="cellIs" dxfId="29" priority="87" operator="lessThan">
      <formula>0</formula>
    </cfRule>
  </conditionalFormatting>
  <conditionalFormatting sqref="C49:C50">
    <cfRule type="cellIs" dxfId="28" priority="86" operator="lessThan">
      <formula>0</formula>
    </cfRule>
  </conditionalFormatting>
  <conditionalFormatting sqref="C51">
    <cfRule type="cellIs" dxfId="27" priority="85" operator="lessThan">
      <formula>0</formula>
    </cfRule>
  </conditionalFormatting>
  <conditionalFormatting sqref="C55">
    <cfRule type="cellIs" dxfId="26" priority="84" operator="lessThan">
      <formula>0</formula>
    </cfRule>
  </conditionalFormatting>
  <conditionalFormatting sqref="C59">
    <cfRule type="cellIs" dxfId="25" priority="83" operator="lessThan">
      <formula>0</formula>
    </cfRule>
  </conditionalFormatting>
  <conditionalFormatting sqref="C61">
    <cfRule type="cellIs" dxfId="24" priority="82" operator="lessThan">
      <formula>0</formula>
    </cfRule>
  </conditionalFormatting>
  <conditionalFormatting sqref="C64">
    <cfRule type="cellIs" dxfId="23" priority="81" operator="lessThan">
      <formula>0</formula>
    </cfRule>
  </conditionalFormatting>
  <conditionalFormatting sqref="C63">
    <cfRule type="cellIs" dxfId="22" priority="80" operator="lessThan">
      <formula>0</formula>
    </cfRule>
  </conditionalFormatting>
  <conditionalFormatting sqref="C65">
    <cfRule type="cellIs" dxfId="21" priority="79" operator="lessThan">
      <formula>0</formula>
    </cfRule>
  </conditionalFormatting>
  <conditionalFormatting sqref="C41:C42">
    <cfRule type="cellIs" dxfId="20" priority="78" operator="lessThan">
      <formula>0</formula>
    </cfRule>
  </conditionalFormatting>
  <conditionalFormatting sqref="C48">
    <cfRule type="cellIs" dxfId="19" priority="77" operator="lessThan">
      <formula>0</formula>
    </cfRule>
  </conditionalFormatting>
  <conditionalFormatting sqref="C49:C50">
    <cfRule type="cellIs" dxfId="18" priority="76" operator="lessThan">
      <formula>0</formula>
    </cfRule>
  </conditionalFormatting>
  <conditionalFormatting sqref="C54">
    <cfRule type="cellIs" dxfId="17" priority="75" operator="lessThan">
      <formula>0</formula>
    </cfRule>
  </conditionalFormatting>
  <conditionalFormatting sqref="C58">
    <cfRule type="cellIs" dxfId="16" priority="74" operator="lessThan">
      <formula>0</formula>
    </cfRule>
  </conditionalFormatting>
  <conditionalFormatting sqref="C36">
    <cfRule type="cellIs" dxfId="15" priority="73" operator="lessThan">
      <formula>0</formula>
    </cfRule>
  </conditionalFormatting>
  <conditionalFormatting sqref="C40">
    <cfRule type="cellIs" dxfId="14" priority="72" operator="lessThan">
      <formula>0</formula>
    </cfRule>
  </conditionalFormatting>
  <conditionalFormatting sqref="C60">
    <cfRule type="cellIs" dxfId="13" priority="71" operator="lessThan">
      <formula>0</formula>
    </cfRule>
  </conditionalFormatting>
  <conditionalFormatting sqref="C63">
    <cfRule type="cellIs" dxfId="12" priority="70" operator="lessThan">
      <formula>0</formula>
    </cfRule>
  </conditionalFormatting>
  <conditionalFormatting sqref="C65">
    <cfRule type="cellIs" dxfId="11" priority="69" operator="lessThan">
      <formula>0</formula>
    </cfRule>
  </conditionalFormatting>
  <conditionalFormatting sqref="C64">
    <cfRule type="cellIs" dxfId="10" priority="68" operator="lessThan">
      <formula>0</formula>
    </cfRule>
  </conditionalFormatting>
  <conditionalFormatting sqref="C62">
    <cfRule type="cellIs" dxfId="9" priority="67" operator="lessThan">
      <formula>0</formula>
    </cfRule>
  </conditionalFormatting>
  <conditionalFormatting sqref="C37">
    <cfRule type="cellIs" dxfId="8" priority="66" operator="lessThan">
      <formula>0</formula>
    </cfRule>
  </conditionalFormatting>
  <conditionalFormatting sqref="C47">
    <cfRule type="cellIs" dxfId="7" priority="65" operator="lessThan">
      <formula>0</formula>
    </cfRule>
  </conditionalFormatting>
  <conditionalFormatting sqref="C73">
    <cfRule type="cellIs" dxfId="6" priority="64" operator="lessThan">
      <formula>0</formula>
    </cfRule>
  </conditionalFormatting>
  <conditionalFormatting sqref="C56">
    <cfRule type="cellIs" dxfId="5" priority="41" operator="lessThan">
      <formula>0</formula>
    </cfRule>
  </conditionalFormatting>
  <conditionalFormatting sqref="C78">
    <cfRule type="cellIs" dxfId="4" priority="51" operator="lessThan">
      <formula>0</formula>
    </cfRule>
  </conditionalFormatting>
  <conditionalFormatting sqref="C57">
    <cfRule type="cellIs" dxfId="3" priority="16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lMPgIe/TR5mxnGK1NIpoQZitxWTRcPXk8bF+hCXSzlM=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tjXTepo7PyMp36IoLog2qsM/0X/41QGPtLsNc9ijNCk=</DigestValue>
    </Reference>
  </SignedInfo>
  <SignatureValue>kvy+SsuSSFTqqBcXc4qAdaUZKtMLVe/kdoLvIUjQpLKyPwYqUHrmPACd44g31gjAkbo1le1jrfZt
wUGolmTQaRSD3Jw92yEb9LUGBad+iiEyGdvTQQVMMEEmnoR9xnvwQgfroPSffMJBTlMfdvBXFC8w
RvRFmPEeCWYiBqWeFSFGcfDPvJ9/guT9COL34Yj9PdoPUgySKJXhHBv91LLVxIGk/brr1tqKjHBR
VMLPenn6TpEWBAHl6srZhtajyPvI3zy1hO6AyvJ1Ty4BAehkaVhQLjd03Va8D5k8jyU0VshAmniu
e0eQmYANTz9/TysgDinT0X44zM8p62+UXfUvnA==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8/2V7Nkir4tWlMVunqxSqMfBo2cE/Nlj6UDKHVx+xuk=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PCRNr6eZkG1rIC799x2zxSb9rBTvEYukVf06Pse1mkk=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+RXNGtXekqF+ypHc9mW0kC+/eL6ev/vdlFUaagC10tM=</DigestValue>
      </Reference>
      <Reference URI="/xl/styles.xml?ContentType=application/vnd.openxmlformats-officedocument.spreadsheetml.styles+xml">
        <DigestMethod Algorithm="http://www.w3.org/2001/04/xmlenc#sha256"/>
        <DigestValue>t8Z98KC3wMY/WPp4+ca1y/XJqourgXb/NWjqEL0s06w=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piJ7XjoRSftAQQ+vyYA500CFJbjcuIkxRYBemmCVuhI=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uV7Nky/tWa1BGH3VZjrsJX7j00YozljS2TVO57bAflw=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2021-10-21T17:40:59Z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2021-10-21T17:40:59Z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Jan-20</vt:lpstr>
      <vt:lpstr>'Jan-20'!Area_de_impressao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2021-10-21T17:40:41Z</cp:lastPrinted>
  <dcterms:created xsi:type="dcterms:W3CDTF">2021-05-04T17:07:43Z</dcterms:created>
  <dcterms:modified xsi:type="dcterms:W3CDTF">2021-10-21T17:40:47Z</dcterms:modified>
  <cp:contentStatus/>
</cp:coreProperties>
</file>