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2025\OS 2025\PORTAL TRANSPARÊNCIA\2024\PLANILHAS 2024 POR UNIDADE\DEZEMBRO 2024\"/>
    </mc:Choice>
  </mc:AlternateContent>
  <xr:revisionPtr revIDLastSave="0" documentId="8_{04EF5FD9-3BC0-42AD-8B22-039074AE623D}" xr6:coauthVersionLast="47" xr6:coauthVersionMax="47" xr10:uidLastSave="{00000000-0000-0000-0000-000000000000}"/>
  <bookViews>
    <workbookView xWindow="-120" yWindow="-120" windowWidth="29040" windowHeight="15720" xr2:uid="{77B9DD7A-58AE-4C41-B2E9-6A4FFE250937}"/>
  </bookViews>
  <sheets>
    <sheet name="HEMU" sheetId="1" r:id="rId1"/>
  </sheets>
  <definedNames>
    <definedName name="_xlnm._FilterDatabase" localSheetId="0" hidden="1">HEMU!$A$76:$K$128</definedName>
    <definedName name="_xlnm.Print_Area" localSheetId="0">HEMU!$A$1:$V$140</definedName>
    <definedName name="_xlnm.Print_Titles" localSheetId="0">HEMU!$75:$76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2" i="1" l="1"/>
  <c r="F127" i="1" s="1"/>
  <c r="F111" i="1"/>
  <c r="F104" i="1"/>
  <c r="U64" i="1"/>
  <c r="T64" i="1"/>
  <c r="S64" i="1"/>
  <c r="R64" i="1"/>
  <c r="Q64" i="1"/>
  <c r="P64" i="1"/>
  <c r="O64" i="1"/>
  <c r="N64" i="1"/>
  <c r="L64" i="1"/>
  <c r="J64" i="1"/>
  <c r="I64" i="1"/>
  <c r="H64" i="1"/>
  <c r="G64" i="1"/>
  <c r="F64" i="1"/>
  <c r="E64" i="1"/>
  <c r="D64" i="1"/>
  <c r="C64" i="1"/>
  <c r="B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M31" i="1"/>
  <c r="V31" i="1" s="1"/>
  <c r="V30" i="1"/>
  <c r="V29" i="1"/>
  <c r="V28" i="1"/>
  <c r="V27" i="1"/>
  <c r="V26" i="1"/>
  <c r="V25" i="1"/>
  <c r="V24" i="1"/>
  <c r="V23" i="1"/>
  <c r="V64" i="1" s="1"/>
  <c r="V22" i="1"/>
  <c r="M6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Kátia Mendes Magalhães</author>
    <author>Autor desconhecido</author>
  </authors>
  <commentList>
    <comment ref="L27" authorId="0" shapeId="0" xr:uid="{E289165F-027C-424A-B476-09AE6FEA9F88}">
      <text>
        <r>
          <rPr>
            <b/>
            <sz val="9"/>
            <color indexed="81"/>
            <rFont val="Segoe UI"/>
            <family val="2"/>
          </rPr>
          <t>: Custeio 15º Termo Adicito, parcela FEV/24: Ordem de Pagamento 2024.2850.061.00046.002............R$ 94.505,19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T27" authorId="0" shapeId="0" xr:uid="{70748563-FFC5-44FC-A74A-152BD8CA6AB0}">
      <text>
        <r>
          <rPr>
            <b/>
            <sz val="9"/>
            <color indexed="81"/>
            <rFont val="Segoe UI"/>
            <family val="2"/>
          </rPr>
          <t>: Custeio 15º Termo Adicito, parcela FEV/24: Ordem de Pagamento 2024.2850.061.00046.002............R$ 94.505,19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T29" authorId="1" shapeId="0" xr:uid="{8688157B-4F8B-41C3-94E5-8AA388973740}">
      <text>
        <r>
          <rPr>
            <sz val="10"/>
            <rFont val="Arial"/>
            <family val="2"/>
          </rPr>
          <t xml:space="preserve">R$ 298.276,06 - Natureza de despesa 3.3.50.92.83 Piso nacional de enfermagem, Ordem  de Pagamento 2024.2850.156.00038.002 dez/23, processo 201100010015037
</t>
        </r>
      </text>
    </comment>
    <comment ref="R39" authorId="0" shapeId="0" xr:uid="{036E2840-F34F-4ABA-A3A1-A047838AF837}">
      <text>
        <r>
          <rPr>
            <b/>
            <sz val="9"/>
            <color indexed="81"/>
            <rFont val="Segoe UI"/>
            <family val="2"/>
          </rPr>
          <t>ajuste 15º Termo Aditivo - CUSTEIO parcela dezembro/23 Ordem de Pagamento 2023.2850.098.00040.005...........R$ 148.613,33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T39" authorId="0" shapeId="0" xr:uid="{B1AE93A0-EFB5-4F5F-AE73-EDB56AE5BA46}">
      <text>
        <r>
          <rPr>
            <b/>
            <sz val="9"/>
            <color indexed="81"/>
            <rFont val="Segoe UI"/>
            <family val="2"/>
          </rPr>
          <t>ajuste 15º Termo Aditivo - CUSTEIO: Natureza de despesa 3.3.50.92.83  parcela dezembro/23 Ordem de Pagamento 2024.2850.061.00105.001...........R$ 11.335,39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103" authorId="1" shapeId="0" xr:uid="{31A0A755-1594-4929-A167-7821DCD312ED}">
      <text>
        <r>
          <rPr>
            <sz val="10"/>
            <rFont val="Arial"/>
            <family val="2"/>
          </rPr>
          <t xml:space="preserve">R$ 9.105,33 - CELG  JANEIRO/24 LANÇADO NA PLANILHA FEVEREIRO/24. 
Energia.....................Restante R$ 9.105,33 (valor total 97.413,73)Parte foi deduzido da parcela de JANV/24
PROC.201800010008207 , DESPACHO Nº 332/2024/SES/GMAE - CG-14421 (SEI 58131458).
.
.
R$  - EQUATORIAL  REFERENCIA FEVEREIRO/24, LANÇADA NA PLANILHA DE REPASSE MENSAL MARÇO/2024.
Energia.....................R$ 78.301,62
IR......................................R$ 1.321,82
.
PROC.201800010008207 , DESPACHO Nº 341/2024/SES/GMAE - CG-14421 (SEI 58248604).
RELATÓRIO Nº 05 / 2024 SES/GMAE - CG-14421  (58260816)
.
</t>
        </r>
      </text>
    </comment>
    <comment ref="F104" authorId="1" shapeId="0" xr:uid="{6BCF82FE-88CB-47DA-A096-01F30D95876B}">
      <text>
        <r>
          <rPr>
            <sz val="10"/>
            <rFont val="Arial"/>
            <family val="2"/>
          </rPr>
          <t xml:space="preserve">R$ 9.105,33 - CELG  JANEIRO/24 LANÇADO NA PLANILHA FEVEREIRO/24. 
Energia.....................Restante R$ 9.105,33 (valor total 97.413,73)Parte foi deduzido da parcela de JANV/24
PROC.201800010008207 , DESPACHO Nº 332/2024/SES/GMAE - CG-14421 (SEI 58131458).
.
.
R$  - EQUATORIAL  REFERENCIA FEVEREIRO/24, LANÇADA NA PLANILHA DE REPASSE MENSAL MARÇO/2024.
Energia.....................R$ 78.301,62
IR......................................R$ 1.321,82
.
PROC.201800010008207 , DESPACHO Nº 341/2024/SES/GMAE - CG-14421 (SEI 58248604).
RELATÓRIO Nº 05 / 2024 SES/GMAE - CG-14421  (58260816)
.
</t>
        </r>
      </text>
    </comment>
    <comment ref="F111" authorId="0" shapeId="0" xr:uid="{50941C0A-D7A3-4B96-90AB-8490871589EC}">
      <text>
        <r>
          <rPr>
            <b/>
            <sz val="9"/>
            <color indexed="81"/>
            <rFont val="Segoe UI"/>
            <family val="2"/>
          </rPr>
          <t xml:space="preserve"> R$  62.168,27- Energia Elétrica SET/24, apurado no processo 201700010019675, Despacho Nº 437/2024/SES/CGCC / GAAL (SEI 66162362 ) e Planilha 09/2024 (66159294) . CONFORME SOLICITAÇÃO DE LIQUIDAÇÃO E PAGAMENTO ENCAMINHADA PELA COORDENAÇÃO DE GESTÃO DE CONTRATO - CGC/SUPECC (66803734) </t>
        </r>
        <r>
          <rPr>
            <sz val="9"/>
            <color indexed="81"/>
            <rFont val="Segoe UI"/>
            <family val="2"/>
          </rPr>
          <t xml:space="preserve">
.
FATURA......................R$ 61.184,46
IR.................................R$ 983,81</t>
        </r>
      </text>
    </comment>
    <comment ref="F112" authorId="0" shapeId="0" xr:uid="{05B28606-54F1-41CD-B967-7C15BE4482B2}">
      <text>
        <r>
          <rPr>
            <b/>
            <sz val="9"/>
            <color indexed="81"/>
            <rFont val="Segoe UI"/>
            <family val="2"/>
          </rPr>
          <t xml:space="preserve"> R$  90.884,21 Energia Elétrica OUT /24, apurado no processo 201700010019675,  Processo SEI Nº 201700010019675, DESPACHO Nº 477/2024/SES/CGCC/GAAL (SEI Nº 67193539).. CONFORME SOLICITAÇÃO DE LIQUIDAÇÃO E PAGAMENTO ENCAMINHADA PELA COORDENAÇÃO DE GESTÃO DE CONTRATO - CGC/SUPECC () </t>
        </r>
        <r>
          <rPr>
            <sz val="9"/>
            <color indexed="81"/>
            <rFont val="Segoe UI"/>
            <family val="2"/>
          </rPr>
          <t xml:space="preserve">
.
FATURA......................R$ 89.243,20
IR.................................R$ 1641,01</t>
        </r>
      </text>
    </comment>
    <comment ref="F115" authorId="1" shapeId="0" xr:uid="{82ABE46E-AE5A-48E1-A311-7AB87B5969A7}">
      <text>
        <r>
          <rPr>
            <sz val="10"/>
            <rFont val="Arial"/>
            <family val="2"/>
          </rPr>
          <t xml:space="preserve">R$ 272.346,53 - Relatório nº 40/2023- COMACG/GMAE-CG/SUPECC/SES/GO (v. 50258963), referente ao período de avaliação de 23 de dezembro de 2022 a 22 de junho de 2023, o qual corresponde ao 12º Termo ao Contrato de Gestão nº 131/2012/SES/GO DESPACHO Nº 357/2024/SES/SUPECC-03082 (56250336), Processo nº 202300010043308
</t>
        </r>
      </text>
    </comment>
    <comment ref="F116" authorId="0" shapeId="0" xr:uid="{18280F5A-8DE8-43FB-AEDB-A0C7F3B4CBC4}">
      <text>
        <r>
          <rPr>
            <b/>
            <sz val="9"/>
            <color indexed="81"/>
            <rFont val="Segoe UI"/>
            <family val="2"/>
          </rPr>
          <t xml:space="preserve">R$ 44.175,00 - Relatório nº 45/2024- COMACG/GMAE-CG/SUPECC/SES/GO (v.62664640), referente ao período de avaliação 01 de janeiro de 2024 a 30 de junho de 2024, o qual corresponde ao 15º Termo Aditivo ao Contrato de Gestão nº 131/2012/SES/GO, firmado entre a Secretaria de Estado da Saúde de Goiás - SES/GO e a Organização Social de Saúde - OSS, Instituto de Gestão e Humanização - IGH, responsável pelo gerenciamento, operacionalização e execução das ações e serviços de saúde do HOSPITAL ESTADUAL DA MULHER - HEMU, Processo nº 202400010051448 aplica o equilíbrio financeiro  no valor de R$ 44.175,00 </t>
        </r>
        <r>
          <rPr>
            <sz val="9"/>
            <color indexed="81"/>
            <rFont val="Segoe UI"/>
            <family val="2"/>
          </rPr>
          <t xml:space="preserve">
VEIO SOMENTE PARA CONHECIMENTO</t>
        </r>
      </text>
    </comment>
  </commentList>
</comments>
</file>

<file path=xl/sharedStrings.xml><?xml version="1.0" encoding="utf-8"?>
<sst xmlns="http://schemas.openxmlformats.org/spreadsheetml/2006/main" count="308" uniqueCount="84">
  <si>
    <t>Relatório Resumido da Execução Orçamentária e Financeira por Contrato de Gestão</t>
  </si>
  <si>
    <t>Mês/Ano: Janeiro a Dezembro/2024</t>
  </si>
  <si>
    <t>Órgão Contratante: SECRETARIA DE ESTADO DA SAÚDE – SES/GO.</t>
  </si>
  <si>
    <t>CNPJ:02.529.964/0001-57</t>
  </si>
  <si>
    <t>Organização Social Contratada : INSTITUTO DE GESTÃO E HUMANIZAÇÃO – IGH</t>
  </si>
  <si>
    <t>CNPJ: 11.858.570/0005-67</t>
  </si>
  <si>
    <t>Unidade Gerida: Hospital Estadual da Mulher - HEMU</t>
  </si>
  <si>
    <t xml:space="preserve">Contrato de Gestão nº 131/2012 SES/GO </t>
  </si>
  <si>
    <t>Vigência do Contrato de Gestão - Início 29/06/2012 Término 28/06/2013 / 14º Termo Aditivo: Início 23/12/2022  Término 22/12/2023  / 15º Termo Aditivo: Início 23/12/2023  Término 22/12/2024/ 1º Apostilamento 01/05 a 31/08/23 / 2º Apostilamento 01/05 a 30/09/23 /  3º Apostilamento 01/10 a 31/10/23  /  4º Apostilamento 01/11 a 30/11/23   / 5º Apostilamento 01/12/23 a 30/06/24 / 6º Apostilamento 01/07 a 31/07/24 / 7º Apostilamento 01/08 a 31/08/24 / 8º Apostilamento 01/09 a 30/09/24  / 9º Apostilamento 01/10 a 31/10/24 / 10º Apostilamento 01/11 a 30/11/24..</t>
  </si>
  <si>
    <t>Previsão de Repasse Mensal do Contrato de Gestão/ADITIVO - Custeio : R$ 9.142.890,10  Processo nº: 201100010015037</t>
  </si>
  <si>
    <t xml:space="preserve">Previsão de Repasse Mensal do Contrato de Gestão/ADITIVO - Investimentos : R$ Processo nº: 
</t>
  </si>
  <si>
    <t>Em reais</t>
  </si>
  <si>
    <t>Mês</t>
  </si>
  <si>
    <t>Comparativo do Estimado com a Execução Orçamentária e Financeira</t>
  </si>
  <si>
    <t>Valor Mensal Estimado no Contrato de Gestão</t>
  </si>
  <si>
    <t>1. Valor Mensal Estimado no Contrato de Gestão - Custeio</t>
  </si>
  <si>
    <t>2. Empenhado no mês</t>
  </si>
  <si>
    <t>3. Liquidado no mês</t>
  </si>
  <si>
    <t>4. Glosas Aplicadas</t>
  </si>
  <si>
    <t>5. Montante pago no mês (informar o mês a que se refere, quando ocorrer repasses para mais de uma competência, inserir linha para cada mês)</t>
  </si>
  <si>
    <t>6. Guia de Recolhimento (Devolução - informar na Nota Explicativa - Ex.: processo e mês a que se refere), os valores devolvidos estão lançados no mês em que houve a quitação da guia , não impactam nas ordens de pagamento repassadas no mês.</t>
  </si>
  <si>
    <t>7. Guias de Receita (Devolução de Recursos de Exercícios Anteriores) os valores devolvidos estão lançados no mês em que houve a quitação da guia, não impactam nas ordens de pagamento repassadas no mês.</t>
  </si>
  <si>
    <t>8. Pagamentos (repasses – Restos a Pagar) (Informar na Nota Explicativa)</t>
  </si>
  <si>
    <t>9. Pagamentos de Despesas de Exercícios Anteriores - DEA (informar a natureza, processo e outros esclarecimentos sobre o repasse efetuado para a contratada, objetivamente, na Nota Explicativa)</t>
  </si>
  <si>
    <t>10. Total de Pagamentos no mês 10=5 + 8 + 9</t>
  </si>
  <si>
    <t>Custeio</t>
  </si>
  <si>
    <t>Investimentos</t>
  </si>
  <si>
    <t>Repasses Adicionais (Ver Legenda)</t>
  </si>
  <si>
    <t>Referência/Parcela</t>
  </si>
  <si>
    <t>Investimento</t>
  </si>
  <si>
    <t>jan.-24</t>
  </si>
  <si>
    <t>fev.-24</t>
  </si>
  <si>
    <t>mar.-24</t>
  </si>
  <si>
    <t>abr.-24</t>
  </si>
  <si>
    <t>mai.-24</t>
  </si>
  <si>
    <t>jun.-24</t>
  </si>
  <si>
    <t>jul.-24</t>
  </si>
  <si>
    <t>ago.-24</t>
  </si>
  <si>
    <t>set.-24</t>
  </si>
  <si>
    <t>out.-24</t>
  </si>
  <si>
    <t>nov.-24</t>
  </si>
  <si>
    <t>dez.-24</t>
  </si>
  <si>
    <t xml:space="preserve">Legenda: Repasses Adicionais - Valores adicionais ao pactuado no Contrato de Gestão - Despesas prevista  Contratualmente - Executadas conforme solitadas pela Organização Social no decorrer da vigência :  </t>
  </si>
  <si>
    <t>Descrição</t>
  </si>
  <si>
    <t xml:space="preserve">Ressarcimentos (Rescisões Trabalhista, Serviço Hospitalar e Ambulatorial, Leitos Extras, Material Órtese e Prótese ( OPME e Outros ). </t>
  </si>
  <si>
    <t>Mandados Judiciais .</t>
  </si>
  <si>
    <t xml:space="preserve">Repasse Via Regularização de Despesas. </t>
  </si>
  <si>
    <t>Encontro de Contas Final do Contrato.</t>
  </si>
  <si>
    <t>Outros.</t>
  </si>
  <si>
    <t>Detalhamento - Glosas</t>
  </si>
  <si>
    <t>Valor R$</t>
  </si>
  <si>
    <t>Natureza da Despesa</t>
  </si>
  <si>
    <t>Processo</t>
  </si>
  <si>
    <t>Competência da Despesa (mês/ano)</t>
  </si>
  <si>
    <t>Período de aplicação da Glosa (mês/ano)</t>
  </si>
  <si>
    <t>Área Responsável</t>
  </si>
  <si>
    <t>Glosa - Servidores cedidos.</t>
  </si>
  <si>
    <t>3.1.90.11.10</t>
  </si>
  <si>
    <t>SES/COFP, SES/GMAE-14421 E SES/SUPECC-03082.</t>
  </si>
  <si>
    <t>SES/COFP,  E SES/SUPECC-03082.</t>
  </si>
  <si>
    <t>201100010015037</t>
  </si>
  <si>
    <t>SES/COFP,  SES/CGC-19837 E SES/SUPECC-03082.</t>
  </si>
  <si>
    <t>Glosa -Residentes (Programa de Residência Médica).</t>
  </si>
  <si>
    <t>201300010015939</t>
  </si>
  <si>
    <t>Glosa- Concessionárias (faturas da energia).</t>
  </si>
  <si>
    <t>3.3.90.39.04</t>
  </si>
  <si>
    <t>SES/GAAL-11410, SES/GMAE-14421 E SES/SUPECC-03082.</t>
  </si>
  <si>
    <t>SES/GAAL-11410, E SES/SUPECC-03082.</t>
  </si>
  <si>
    <t>SES/GAAL-11410,  SES/CGC-19837 E SES/SUPECC-03082.</t>
  </si>
  <si>
    <t>Glosa - Não cumprimento de Metas Contratuais.</t>
  </si>
  <si>
    <t>23/12/22 a 22/06/23</t>
  </si>
  <si>
    <t>SES/COMACG-20549 E SES/SUPECC-03082.</t>
  </si>
  <si>
    <t>01/01 a 30/06/24</t>
  </si>
  <si>
    <t>Outras Glosas.Diferença do ajuste de folha - valor da folha menor que o previsto no Contrato</t>
  </si>
  <si>
    <t>3.1.91.11.10</t>
  </si>
  <si>
    <t>*GlosaFundo Rescisório</t>
  </si>
  <si>
    <t>Outras Glosas.</t>
  </si>
  <si>
    <t>.</t>
  </si>
  <si>
    <t>Total Geral</t>
  </si>
  <si>
    <t xml:space="preserve">* Glosa aplicada com valor estimado - ajuste será realizado posteriormente, quando informado pela SES/GMAE - CG-14421. </t>
  </si>
  <si>
    <t xml:space="preserve">Nota Explicativa:  </t>
  </si>
  <si>
    <t xml:space="preserve"> 8. Pagamentos (repasses – Restos a Pagar) - 14º Termo Aditivo: Repasse referente ao Custeio - Referências: novembro/23 Ordem de Pagamento 2023.2850.163.00001.002........R$ 280.011,89 e dezembro/23 Ordem de Pagamento  2023.2850.163.00001.001........R$ 710.751,63 e  15º Termo Aditivo: Ordem de Pagamento 2023.2850.098.00040.005...........R$ 148.613,33:</t>
  </si>
  <si>
    <t xml:space="preserve"> 9. Pagamentos de Despesas de Exercícios Anteriores - DEA - (Natureza Despesa 3.3.50.92.83) Custeio -  15º Termo Aditivo: Referência dezembro/23 Ordem de Pagamento 2024.2850.061.00046.001............R$ 2.420.858,08, 2024.2850.061.00049.001.......................R$ 17.245,95, R$ 298.276,06 e 2024.2850.061.00105.001...........R$ 11.335,39- Natureza de despesa 3.3.50.92.83 Piso nacional de enfermagem, Ordem  de Pagamento 2024.2850.156.00038.002 dez/23, processo 201100010015037</t>
  </si>
  <si>
    <t>Fonte: Contratos de Gestão e Aditivos contidos no processo e Portal Transparência: saude.go.gov.br  e Sistema SIOFINET - Portal.go.gov.br.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</si>
</sst>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_-;\-* #,##0.00_-;_-* \-??_-;_-@_-"/>
    <numFmt numFmtId="165" formatCode="[$-416]mmm\-yy;@"/>
  </numFmts>
  <fonts count="1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20"/>
      <color rgb="FFFFFFFF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Calibri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127622"/>
        <bgColor rgb="FF008080"/>
      </patternFill>
    </fill>
    <fill>
      <patternFill patternType="solid">
        <fgColor rgb="FFAFD095"/>
        <bgColor rgb="FFCCCCCC"/>
      </patternFill>
    </fill>
    <fill>
      <patternFill patternType="solid">
        <fgColor theme="0"/>
        <bgColor rgb="FFDAE3F3"/>
      </patternFill>
    </fill>
    <fill>
      <patternFill patternType="solid">
        <fgColor rgb="FFD9E2F3"/>
        <bgColor rgb="FFDAE3F3"/>
      </patternFill>
    </fill>
    <fill>
      <patternFill patternType="solid">
        <fgColor rgb="FFD8D8D8"/>
        <bgColor rgb="FFD9D9D9"/>
      </patternFill>
    </fill>
  </fills>
  <borders count="2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rgb="FFCCCCCC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auto="1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CCCCCC"/>
      </top>
      <bottom/>
      <diagonal/>
    </border>
    <border>
      <left style="medium">
        <color rgb="FFCCCCCC"/>
      </left>
      <right style="medium">
        <color auto="1"/>
      </right>
      <top style="medium">
        <color rgb="FFCCCCCC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/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164" fontId="1" fillId="0" borderId="0" applyBorder="0" applyProtection="0"/>
    <xf numFmtId="0" fontId="1" fillId="0" borderId="0"/>
  </cellStyleXfs>
  <cellXfs count="6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/>
    <xf numFmtId="0" fontId="4" fillId="2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164" fontId="5" fillId="3" borderId="11" xfId="1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164" fontId="5" fillId="3" borderId="12" xfId="1" applyFont="1" applyFill="1" applyBorder="1" applyAlignment="1" applyProtection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right" wrapText="1"/>
    </xf>
    <xf numFmtId="164" fontId="3" fillId="0" borderId="14" xfId="0" applyNumberFormat="1" applyFont="1" applyBorder="1" applyAlignment="1">
      <alignment horizontal="right" wrapText="1"/>
    </xf>
    <xf numFmtId="164" fontId="3" fillId="0" borderId="13" xfId="0" applyNumberFormat="1" applyFont="1" applyBorder="1" applyAlignment="1">
      <alignment horizontal="right" wrapText="1"/>
    </xf>
    <xf numFmtId="0" fontId="3" fillId="0" borderId="13" xfId="0" applyFont="1" applyBorder="1" applyAlignment="1">
      <alignment horizontal="right" wrapText="1"/>
    </xf>
    <xf numFmtId="0" fontId="3" fillId="0" borderId="14" xfId="0" applyFont="1" applyBorder="1" applyAlignment="1">
      <alignment horizontal="right" wrapText="1"/>
    </xf>
    <xf numFmtId="4" fontId="3" fillId="0" borderId="14" xfId="0" applyNumberFormat="1" applyFont="1" applyBorder="1" applyAlignment="1">
      <alignment horizontal="right" wrapText="1"/>
    </xf>
    <xf numFmtId="43" fontId="3" fillId="0" borderId="14" xfId="0" applyNumberFormat="1" applyFont="1" applyBorder="1" applyAlignment="1">
      <alignment horizontal="right" wrapText="1"/>
    </xf>
    <xf numFmtId="0" fontId="3" fillId="4" borderId="9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wrapText="1"/>
    </xf>
    <xf numFmtId="164" fontId="5" fillId="5" borderId="15" xfId="0" applyNumberFormat="1" applyFont="1" applyFill="1" applyBorder="1" applyAlignment="1">
      <alignment horizontal="right" wrapText="1"/>
    </xf>
    <xf numFmtId="0" fontId="3" fillId="0" borderId="0" xfId="0" applyFont="1" applyAlignment="1">
      <alignment wrapText="1"/>
    </xf>
    <xf numFmtId="0" fontId="4" fillId="2" borderId="16" xfId="0" applyFont="1" applyFill="1" applyBorder="1" applyAlignment="1">
      <alignment horizontal="center" vertical="center" wrapText="1"/>
    </xf>
    <xf numFmtId="43" fontId="3" fillId="0" borderId="0" xfId="0" applyNumberFormat="1" applyFont="1" applyAlignment="1">
      <alignment wrapText="1"/>
    </xf>
    <xf numFmtId="0" fontId="5" fillId="3" borderId="16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5" fillId="3" borderId="16" xfId="0" applyFont="1" applyFill="1" applyBorder="1" applyAlignment="1">
      <alignment horizontal="center" vertical="center" wrapText="1"/>
    </xf>
    <xf numFmtId="4" fontId="3" fillId="0" borderId="16" xfId="1" applyNumberFormat="1" applyFont="1" applyBorder="1" applyAlignment="1" applyProtection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1" fontId="3" fillId="0" borderId="16" xfId="0" applyNumberFormat="1" applyFont="1" applyBorder="1" applyAlignment="1">
      <alignment horizontal="center" vertical="center" wrapText="1"/>
    </xf>
    <xf numFmtId="165" fontId="3" fillId="0" borderId="16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164" fontId="3" fillId="0" borderId="16" xfId="1" applyFont="1" applyBorder="1" applyAlignment="1" applyProtection="1">
      <alignment vertical="center" wrapText="1"/>
    </xf>
    <xf numFmtId="49" fontId="3" fillId="0" borderId="16" xfId="2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 wrapText="1"/>
    </xf>
    <xf numFmtId="0" fontId="6" fillId="0" borderId="0" xfId="2" applyFont="1" applyAlignment="1">
      <alignment vertical="center"/>
    </xf>
    <xf numFmtId="0" fontId="3" fillId="0" borderId="17" xfId="0" applyFont="1" applyBorder="1" applyAlignment="1">
      <alignment vertical="center" wrapText="1"/>
    </xf>
    <xf numFmtId="0" fontId="5" fillId="6" borderId="16" xfId="0" applyFont="1" applyFill="1" applyBorder="1" applyAlignment="1">
      <alignment vertical="center" wrapText="1"/>
    </xf>
    <xf numFmtId="164" fontId="5" fillId="6" borderId="16" xfId="0" applyNumberFormat="1" applyFont="1" applyFill="1" applyBorder="1" applyAlignment="1">
      <alignment horizontal="right" vertical="center" wrapText="1"/>
    </xf>
    <xf numFmtId="0" fontId="3" fillId="6" borderId="16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/>
    <xf numFmtId="0" fontId="5" fillId="0" borderId="19" xfId="0" applyFont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0" xfId="0" applyFont="1" applyAlignment="1">
      <alignment horizontal="center" wrapText="1"/>
    </xf>
    <xf numFmtId="164" fontId="3" fillId="0" borderId="0" xfId="1" applyFont="1" applyBorder="1" applyAlignment="1" applyProtection="1">
      <alignment wrapText="1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164" fontId="7" fillId="0" borderId="0" xfId="1" applyFont="1" applyBorder="1" applyAlignment="1" applyProtection="1">
      <alignment wrapText="1"/>
    </xf>
    <xf numFmtId="0" fontId="0" fillId="0" borderId="0" xfId="0" applyAlignment="1">
      <alignment horizontal="center"/>
    </xf>
    <xf numFmtId="164" fontId="0" fillId="0" borderId="0" xfId="1" applyFont="1" applyBorder="1" applyProtection="1"/>
  </cellXfs>
  <cellStyles count="3">
    <cellStyle name="Normal" xfId="0" builtinId="0"/>
    <cellStyle name="Normal 65" xfId="2" xr:uid="{918F2E3A-FCE8-465D-9AAB-94517F00E549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BC3FA-7D5A-4991-804D-BCA04E94DF77}">
  <sheetPr filterMode="1">
    <tabColor theme="5" tint="-0.499984740745262"/>
    <pageSetUpPr fitToPage="1"/>
  </sheetPr>
  <dimension ref="A1:W176"/>
  <sheetViews>
    <sheetView tabSelected="1" zoomScaleNormal="100" workbookViewId="0">
      <selection activeCell="V20" sqref="V20:V21"/>
    </sheetView>
  </sheetViews>
  <sheetFormatPr defaultColWidth="8.7109375" defaultRowHeight="15" x14ac:dyDescent="0.25"/>
  <cols>
    <col min="1" max="1" width="9.28515625" customWidth="1"/>
    <col min="2" max="2" width="14.28515625" customWidth="1"/>
    <col min="3" max="3" width="16.28515625" style="66" customWidth="1"/>
    <col min="4" max="7" width="16.28515625" customWidth="1"/>
    <col min="8" max="8" width="17.5703125" customWidth="1"/>
    <col min="9" max="9" width="16.28515625" customWidth="1"/>
    <col min="10" max="10" width="16.28515625" style="67" customWidth="1"/>
    <col min="11" max="11" width="17.7109375" customWidth="1"/>
    <col min="12" max="14" width="16.85546875" customWidth="1"/>
    <col min="15" max="16" width="21.85546875" customWidth="1"/>
    <col min="17" max="17" width="32.140625" customWidth="1"/>
    <col min="18" max="18" width="18.85546875" customWidth="1"/>
    <col min="19" max="22" width="16.85546875" customWidth="1"/>
  </cols>
  <sheetData>
    <row r="1" spans="1:22" ht="30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9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  <c r="Q2" s="3"/>
      <c r="R2" s="3"/>
      <c r="S2" s="3"/>
      <c r="T2" s="3"/>
      <c r="U2" s="3"/>
      <c r="V2" s="3"/>
    </row>
    <row r="3" spans="1:22" x14ac:dyDescent="0.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8.2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3"/>
      <c r="Q4" s="3"/>
      <c r="R4" s="3"/>
      <c r="S4" s="3"/>
      <c r="T4" s="3"/>
      <c r="U4" s="3"/>
      <c r="V4" s="3"/>
    </row>
    <row r="5" spans="1:22" ht="18" customHeight="1" x14ac:dyDescent="0.25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ht="16.5" customHeight="1" x14ac:dyDescent="0.25">
      <c r="A6" s="6" t="s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3"/>
      <c r="P6" s="3"/>
      <c r="Q6" s="3"/>
      <c r="R6" s="3"/>
      <c r="S6" s="3"/>
      <c r="T6" s="3"/>
      <c r="U6" s="3"/>
      <c r="V6" s="3"/>
    </row>
    <row r="7" spans="1:22" ht="8.25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3"/>
      <c r="P7" s="3"/>
      <c r="Q7" s="3"/>
      <c r="R7" s="3"/>
      <c r="S7" s="3"/>
      <c r="T7" s="3"/>
      <c r="U7" s="3"/>
      <c r="V7" s="3"/>
    </row>
    <row r="8" spans="1:22" ht="16.5" customHeight="1" x14ac:dyDescent="0.25">
      <c r="A8" s="5" t="s">
        <v>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15.75" customHeight="1" x14ac:dyDescent="0.25">
      <c r="A9" s="6" t="s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3"/>
      <c r="P9" s="3"/>
      <c r="Q9" s="3"/>
      <c r="R9" s="3"/>
      <c r="S9" s="3"/>
      <c r="T9" s="3"/>
      <c r="U9" s="3"/>
      <c r="V9" s="3"/>
    </row>
    <row r="10" spans="1:22" ht="8.2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3"/>
      <c r="P10" s="3"/>
      <c r="Q10" s="3"/>
      <c r="R10" s="3"/>
      <c r="S10" s="3"/>
      <c r="T10" s="3"/>
      <c r="U10" s="3"/>
      <c r="V10" s="3"/>
    </row>
    <row r="11" spans="1:22" ht="18.75" customHeight="1" x14ac:dyDescent="0.25">
      <c r="A11" s="5" t="s">
        <v>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8.25" customHeight="1" thickBot="1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3"/>
      <c r="P12" s="3"/>
      <c r="Q12" s="3"/>
      <c r="R12" s="3"/>
      <c r="S12" s="3"/>
      <c r="T12" s="3"/>
      <c r="U12" s="3"/>
      <c r="V12" s="3"/>
    </row>
    <row r="13" spans="1:22" ht="15.75" customHeight="1" thickBot="1" x14ac:dyDescent="0.3">
      <c r="A13" s="8" t="s">
        <v>7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27" customHeight="1" thickBot="1" x14ac:dyDescent="0.3">
      <c r="A14" s="8" t="s">
        <v>8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ht="8.25" customHeight="1" thickBot="1" x14ac:dyDescent="0.3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10"/>
      <c r="Q15" s="10"/>
      <c r="R15" s="10"/>
      <c r="S15" s="10"/>
      <c r="T15" s="10"/>
      <c r="U15" s="10"/>
      <c r="V15" s="10"/>
    </row>
    <row r="16" spans="1:22" ht="15.75" customHeight="1" thickBot="1" x14ac:dyDescent="0.3">
      <c r="A16" s="8" t="s">
        <v>9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ht="25.5" customHeight="1" thickBot="1" x14ac:dyDescent="0.3">
      <c r="A17" s="8" t="s">
        <v>10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15.75" customHeight="1" thickBot="1" x14ac:dyDescent="0.3">
      <c r="A18" s="11" t="s">
        <v>11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</row>
    <row r="19" spans="1:22" ht="15.75" customHeight="1" thickBot="1" x14ac:dyDescent="0.3">
      <c r="A19" s="12" t="s">
        <v>12</v>
      </c>
      <c r="B19" s="13"/>
      <c r="C19" s="14" t="s">
        <v>13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 ht="85.5" customHeight="1" thickBot="1" x14ac:dyDescent="0.3">
      <c r="A20" s="12"/>
      <c r="B20" s="15" t="s">
        <v>14</v>
      </c>
      <c r="C20" s="16" t="s">
        <v>15</v>
      </c>
      <c r="D20" s="17" t="s">
        <v>16</v>
      </c>
      <c r="E20" s="17"/>
      <c r="F20" s="17"/>
      <c r="G20" s="17" t="s">
        <v>17</v>
      </c>
      <c r="H20" s="17"/>
      <c r="I20" s="17"/>
      <c r="J20" s="18" t="s">
        <v>18</v>
      </c>
      <c r="K20" s="17" t="s">
        <v>19</v>
      </c>
      <c r="L20" s="17"/>
      <c r="M20" s="17"/>
      <c r="N20" s="17"/>
      <c r="O20" s="17" t="s">
        <v>20</v>
      </c>
      <c r="P20" s="17"/>
      <c r="Q20" s="19" t="s">
        <v>21</v>
      </c>
      <c r="R20" s="17" t="s">
        <v>22</v>
      </c>
      <c r="S20" s="17"/>
      <c r="T20" s="17" t="s">
        <v>23</v>
      </c>
      <c r="U20" s="17"/>
      <c r="V20" s="16" t="s">
        <v>24</v>
      </c>
    </row>
    <row r="21" spans="1:22" ht="42.75" customHeight="1" thickBot="1" x14ac:dyDescent="0.3">
      <c r="A21" s="12"/>
      <c r="B21" s="15"/>
      <c r="C21" s="16"/>
      <c r="D21" s="20" t="s">
        <v>25</v>
      </c>
      <c r="E21" s="20" t="s">
        <v>26</v>
      </c>
      <c r="F21" s="20" t="s">
        <v>27</v>
      </c>
      <c r="G21" s="20" t="s">
        <v>25</v>
      </c>
      <c r="H21" s="20" t="s">
        <v>26</v>
      </c>
      <c r="I21" s="20" t="s">
        <v>27</v>
      </c>
      <c r="J21" s="21" t="s">
        <v>25</v>
      </c>
      <c r="K21" s="20" t="s">
        <v>28</v>
      </c>
      <c r="L21" s="20" t="s">
        <v>25</v>
      </c>
      <c r="M21" s="20" t="s">
        <v>26</v>
      </c>
      <c r="N21" s="20" t="s">
        <v>27</v>
      </c>
      <c r="O21" s="20" t="s">
        <v>25</v>
      </c>
      <c r="P21" s="20" t="s">
        <v>26</v>
      </c>
      <c r="Q21" s="20"/>
      <c r="R21" s="20" t="s">
        <v>25</v>
      </c>
      <c r="S21" s="20" t="s">
        <v>26</v>
      </c>
      <c r="T21" s="20" t="s">
        <v>25</v>
      </c>
      <c r="U21" s="20" t="s">
        <v>29</v>
      </c>
      <c r="V21" s="16"/>
    </row>
    <row r="22" spans="1:22" ht="15.75" thickBot="1" x14ac:dyDescent="0.3">
      <c r="A22" s="22" t="s">
        <v>30</v>
      </c>
      <c r="B22" s="23">
        <v>12704538.380000001</v>
      </c>
      <c r="C22" s="23">
        <v>10048167.48</v>
      </c>
      <c r="D22" s="23">
        <v>53068085.219999999</v>
      </c>
      <c r="E22" s="23"/>
      <c r="F22" s="23"/>
      <c r="G22" s="23">
        <v>17351417.400000002</v>
      </c>
      <c r="H22" s="23"/>
      <c r="I22" s="23"/>
      <c r="J22" s="23">
        <v>2758733.16</v>
      </c>
      <c r="K22" s="22" t="s">
        <v>30</v>
      </c>
      <c r="L22" s="24">
        <v>8718208.6999999993</v>
      </c>
      <c r="M22" s="25"/>
      <c r="N22" s="25"/>
      <c r="O22" s="26"/>
      <c r="P22" s="26"/>
      <c r="Q22" s="26"/>
      <c r="R22" s="24">
        <v>710751.63</v>
      </c>
      <c r="S22" s="24"/>
      <c r="T22" s="24">
        <v>2438104.0299999998</v>
      </c>
      <c r="U22" s="26"/>
      <c r="V22" s="24">
        <f t="shared" ref="V22:V63" si="0">L22+M22+N22+R22+S22+T22+U22</f>
        <v>11867064.359999999</v>
      </c>
    </row>
    <row r="23" spans="1:22" ht="15.75" thickBot="1" x14ac:dyDescent="0.3">
      <c r="A23" s="22" t="s">
        <v>31</v>
      </c>
      <c r="B23" s="23">
        <v>12702584.029999999</v>
      </c>
      <c r="C23" s="23">
        <v>10046213.130000001</v>
      </c>
      <c r="D23" s="23">
        <v>17261.669999999998</v>
      </c>
      <c r="E23" s="23">
        <v>368170.31999999995</v>
      </c>
      <c r="F23" s="23"/>
      <c r="G23" s="23">
        <v>7483627.1600000001</v>
      </c>
      <c r="H23" s="23"/>
      <c r="I23" s="23"/>
      <c r="J23" s="23">
        <v>2781567.11</v>
      </c>
      <c r="K23" s="22" t="s">
        <v>31</v>
      </c>
      <c r="L23" s="24">
        <v>8714241</v>
      </c>
      <c r="M23" s="24"/>
      <c r="N23" s="24"/>
      <c r="O23" s="27"/>
      <c r="P23" s="27"/>
      <c r="Q23" s="27"/>
      <c r="R23" s="24"/>
      <c r="S23" s="24"/>
      <c r="T23" s="24"/>
      <c r="U23" s="24"/>
      <c r="V23" s="24">
        <f t="shared" si="0"/>
        <v>8714241</v>
      </c>
    </row>
    <row r="24" spans="1:22" ht="15.75" thickBot="1" x14ac:dyDescent="0.3">
      <c r="A24" s="22" t="s">
        <v>32</v>
      </c>
      <c r="B24" s="23">
        <v>12706689.189999999</v>
      </c>
      <c r="C24" s="23">
        <v>10050318.289999999</v>
      </c>
      <c r="D24" s="23"/>
      <c r="E24" s="23">
        <v>56915.29</v>
      </c>
      <c r="F24" s="23"/>
      <c r="G24" s="23">
        <v>1739875.59</v>
      </c>
      <c r="H24" s="23"/>
      <c r="I24" s="23"/>
      <c r="J24" s="23">
        <v>3069518.42</v>
      </c>
      <c r="K24" s="22" t="s">
        <v>32</v>
      </c>
      <c r="L24" s="24">
        <v>8611203.6099999994</v>
      </c>
      <c r="M24" s="24"/>
      <c r="N24" s="24"/>
      <c r="O24" s="27"/>
      <c r="P24" s="27"/>
      <c r="Q24" s="27"/>
      <c r="R24" s="24">
        <v>280011.89</v>
      </c>
      <c r="S24" s="24"/>
      <c r="T24" s="24"/>
      <c r="U24" s="24"/>
      <c r="V24" s="24">
        <f t="shared" si="0"/>
        <v>8891215.5</v>
      </c>
    </row>
    <row r="25" spans="1:22" ht="15.75" thickBot="1" x14ac:dyDescent="0.3">
      <c r="A25" s="22" t="s">
        <v>32</v>
      </c>
      <c r="B25" s="23"/>
      <c r="C25" s="23"/>
      <c r="D25" s="23"/>
      <c r="E25" s="23"/>
      <c r="F25" s="23"/>
      <c r="G25" s="23"/>
      <c r="H25" s="23"/>
      <c r="I25" s="23"/>
      <c r="J25" s="23"/>
      <c r="K25" s="22" t="s">
        <v>30</v>
      </c>
      <c r="L25" s="24">
        <v>331266.84000000003</v>
      </c>
      <c r="M25" s="24"/>
      <c r="N25" s="24"/>
      <c r="O25" s="27"/>
      <c r="P25" s="27"/>
      <c r="Q25" s="27"/>
      <c r="R25" s="24"/>
      <c r="S25" s="24"/>
      <c r="T25" s="24"/>
      <c r="U25" s="24"/>
      <c r="V25" s="24">
        <f t="shared" si="0"/>
        <v>331266.84000000003</v>
      </c>
    </row>
    <row r="26" spans="1:22" ht="15.75" thickBot="1" x14ac:dyDescent="0.3">
      <c r="A26" s="22" t="s">
        <v>32</v>
      </c>
      <c r="B26" s="23"/>
      <c r="C26" s="23"/>
      <c r="D26" s="23"/>
      <c r="E26" s="23"/>
      <c r="F26" s="23"/>
      <c r="G26" s="23"/>
      <c r="H26" s="23"/>
      <c r="I26" s="23"/>
      <c r="J26" s="23"/>
      <c r="K26" s="22" t="s">
        <v>31</v>
      </c>
      <c r="L26" s="24">
        <v>200000</v>
      </c>
      <c r="M26" s="24"/>
      <c r="N26" s="24"/>
      <c r="O26" s="27"/>
      <c r="P26" s="27"/>
      <c r="Q26" s="27"/>
      <c r="R26" s="24"/>
      <c r="S26" s="24"/>
      <c r="T26" s="24"/>
      <c r="U26" s="24"/>
      <c r="V26" s="24">
        <f t="shared" si="0"/>
        <v>200000</v>
      </c>
    </row>
    <row r="27" spans="1:22" ht="15.75" thickBot="1" x14ac:dyDescent="0.3">
      <c r="A27" s="22" t="s">
        <v>33</v>
      </c>
      <c r="B27" s="23">
        <v>12665246.869999999</v>
      </c>
      <c r="C27" s="23">
        <v>10008875.970000001</v>
      </c>
      <c r="D27" s="23"/>
      <c r="E27" s="23">
        <v>337600</v>
      </c>
      <c r="F27" s="23"/>
      <c r="G27" s="23">
        <v>17556417.400000002</v>
      </c>
      <c r="H27" s="23"/>
      <c r="I27" s="23"/>
      <c r="J27" s="23">
        <v>2752702.2</v>
      </c>
      <c r="K27" s="22" t="s">
        <v>31</v>
      </c>
      <c r="L27" s="24">
        <v>94505.19</v>
      </c>
      <c r="M27" s="24"/>
      <c r="N27" s="24"/>
      <c r="O27" s="27"/>
      <c r="P27" s="27"/>
      <c r="Q27" s="27"/>
      <c r="R27" s="24"/>
      <c r="S27" s="24"/>
      <c r="T27" s="24"/>
      <c r="U27" s="24"/>
      <c r="V27" s="24">
        <f t="shared" si="0"/>
        <v>94505.19</v>
      </c>
    </row>
    <row r="28" spans="1:22" ht="15.75" thickBot="1" x14ac:dyDescent="0.3">
      <c r="A28" s="22" t="s">
        <v>33</v>
      </c>
      <c r="B28" s="23"/>
      <c r="C28" s="23"/>
      <c r="D28" s="23"/>
      <c r="E28" s="23"/>
      <c r="F28" s="23"/>
      <c r="G28" s="23"/>
      <c r="H28" s="23"/>
      <c r="I28" s="23"/>
      <c r="J28" s="23"/>
      <c r="K28" s="22" t="s">
        <v>33</v>
      </c>
      <c r="L28" s="28">
        <v>8838208.6999999993</v>
      </c>
      <c r="M28" s="24"/>
      <c r="N28" s="24"/>
      <c r="O28" s="27"/>
      <c r="P28" s="27"/>
      <c r="Q28" s="27"/>
      <c r="R28" s="24"/>
      <c r="S28" s="24"/>
      <c r="T28" s="24"/>
      <c r="U28" s="24"/>
      <c r="V28" s="24">
        <f t="shared" si="0"/>
        <v>8838208.6999999993</v>
      </c>
    </row>
    <row r="29" spans="1:22" ht="15.75" thickBot="1" x14ac:dyDescent="0.3">
      <c r="A29" s="22" t="s">
        <v>34</v>
      </c>
      <c r="B29" s="23">
        <v>12661920.84</v>
      </c>
      <c r="C29" s="23">
        <v>10005549.939999999</v>
      </c>
      <c r="D29" s="23"/>
      <c r="E29" s="23"/>
      <c r="F29" s="23"/>
      <c r="G29" s="23">
        <v>8936747.6700000018</v>
      </c>
      <c r="H29" s="23">
        <v>481217.35</v>
      </c>
      <c r="I29" s="23"/>
      <c r="J29" s="23">
        <v>2753639.61</v>
      </c>
      <c r="K29" s="22" t="s">
        <v>34</v>
      </c>
      <c r="L29" s="24">
        <v>8718208.6999999993</v>
      </c>
      <c r="M29" s="28">
        <v>481217.35</v>
      </c>
      <c r="N29" s="24"/>
      <c r="O29" s="27"/>
      <c r="P29" s="27"/>
      <c r="Q29" s="27"/>
      <c r="R29" s="24"/>
      <c r="S29" s="24"/>
      <c r="T29" s="24">
        <v>298276.06</v>
      </c>
      <c r="U29" s="24"/>
      <c r="V29" s="24">
        <f t="shared" si="0"/>
        <v>9497702.1099999994</v>
      </c>
    </row>
    <row r="30" spans="1:22" ht="15.75" thickBot="1" x14ac:dyDescent="0.3">
      <c r="A30" s="22" t="s">
        <v>34</v>
      </c>
      <c r="B30" s="23"/>
      <c r="C30" s="23"/>
      <c r="D30" s="23"/>
      <c r="E30" s="23"/>
      <c r="F30" s="23"/>
      <c r="G30" s="23"/>
      <c r="H30" s="23"/>
      <c r="I30" s="23"/>
      <c r="J30" s="23"/>
      <c r="K30" s="22" t="s">
        <v>32</v>
      </c>
      <c r="L30" s="28">
        <v>118538.97</v>
      </c>
      <c r="M30" s="24"/>
      <c r="N30" s="24"/>
      <c r="O30" s="27"/>
      <c r="P30" s="27"/>
      <c r="Q30" s="27"/>
      <c r="R30" s="24"/>
      <c r="S30" s="24"/>
      <c r="T30" s="24"/>
      <c r="U30" s="24"/>
      <c r="V30" s="24">
        <f t="shared" si="0"/>
        <v>118538.97</v>
      </c>
    </row>
    <row r="31" spans="1:22" ht="15.75" thickBot="1" x14ac:dyDescent="0.3">
      <c r="A31" s="22" t="s">
        <v>35</v>
      </c>
      <c r="B31" s="23">
        <v>12663875.689999999</v>
      </c>
      <c r="C31" s="23">
        <v>10007504.789999999</v>
      </c>
      <c r="D31" s="23">
        <v>58410223.909999996</v>
      </c>
      <c r="E31" s="23">
        <v>247162.41</v>
      </c>
      <c r="F31" s="23"/>
      <c r="G31" s="23"/>
      <c r="H31" s="23">
        <v>247162.41</v>
      </c>
      <c r="I31" s="23"/>
      <c r="J31" s="23">
        <v>2755235.66</v>
      </c>
      <c r="K31" s="22" t="s">
        <v>35</v>
      </c>
      <c r="L31" s="24">
        <v>8818208.6999999993</v>
      </c>
      <c r="M31" s="28">
        <f>247162.41+63288.71</f>
        <v>310451.12</v>
      </c>
      <c r="N31" s="24"/>
      <c r="O31" s="27"/>
      <c r="P31" s="27"/>
      <c r="Q31" s="27"/>
      <c r="R31" s="24"/>
      <c r="S31" s="24"/>
      <c r="T31" s="24"/>
      <c r="U31" s="24"/>
      <c r="V31" s="24">
        <f t="shared" si="0"/>
        <v>9128659.8199999984</v>
      </c>
    </row>
    <row r="32" spans="1:22" ht="15.75" thickBot="1" x14ac:dyDescent="0.3">
      <c r="A32" s="22" t="s">
        <v>36</v>
      </c>
      <c r="B32" s="23">
        <v>12661962.640000001</v>
      </c>
      <c r="C32" s="23">
        <v>10005591.74</v>
      </c>
      <c r="D32" s="23">
        <v>497992.71</v>
      </c>
      <c r="E32" s="23">
        <v>1040115.68</v>
      </c>
      <c r="F32" s="23"/>
      <c r="G32" s="23">
        <v>23331332.670000002</v>
      </c>
      <c r="H32" s="23">
        <v>1020050</v>
      </c>
      <c r="I32" s="23"/>
      <c r="J32" s="23">
        <v>2745449.36</v>
      </c>
      <c r="K32" s="22" t="s">
        <v>36</v>
      </c>
      <c r="L32" s="28">
        <v>9275508.6999999993</v>
      </c>
      <c r="M32" s="28">
        <v>979538</v>
      </c>
      <c r="N32" s="24"/>
      <c r="O32" s="27"/>
      <c r="P32" s="27"/>
      <c r="Q32" s="27"/>
      <c r="R32" s="24"/>
      <c r="S32" s="24"/>
      <c r="T32" s="24"/>
      <c r="U32" s="24"/>
      <c r="V32" s="24">
        <f t="shared" si="0"/>
        <v>10255046.699999999</v>
      </c>
    </row>
    <row r="33" spans="1:22" ht="15.75" thickBot="1" x14ac:dyDescent="0.3">
      <c r="A33" s="22" t="s">
        <v>36</v>
      </c>
      <c r="B33" s="23"/>
      <c r="C33" s="23"/>
      <c r="D33" s="23"/>
      <c r="E33" s="23"/>
      <c r="F33" s="23"/>
      <c r="G33" s="23"/>
      <c r="H33" s="23"/>
      <c r="I33" s="23"/>
      <c r="J33" s="23"/>
      <c r="K33" s="22" t="s">
        <v>35</v>
      </c>
      <c r="L33" s="24">
        <v>778263.44</v>
      </c>
      <c r="M33" s="24"/>
      <c r="N33" s="24"/>
      <c r="O33" s="27"/>
      <c r="P33" s="27"/>
      <c r="Q33" s="27"/>
      <c r="R33" s="24"/>
      <c r="S33" s="24"/>
      <c r="T33" s="24"/>
      <c r="U33" s="24"/>
      <c r="V33" s="24">
        <f t="shared" si="0"/>
        <v>778263.44</v>
      </c>
    </row>
    <row r="34" spans="1:22" ht="15.75" thickBot="1" x14ac:dyDescent="0.3">
      <c r="A34" s="22" t="s">
        <v>36</v>
      </c>
      <c r="B34" s="23"/>
      <c r="C34" s="23"/>
      <c r="D34" s="23"/>
      <c r="E34" s="23"/>
      <c r="F34" s="23"/>
      <c r="G34" s="23"/>
      <c r="H34" s="23"/>
      <c r="I34" s="23"/>
      <c r="J34" s="23"/>
      <c r="K34" s="22" t="s">
        <v>34</v>
      </c>
      <c r="L34" s="24">
        <v>1141679.32</v>
      </c>
      <c r="M34" s="24"/>
      <c r="N34" s="24"/>
      <c r="O34" s="27"/>
      <c r="P34" s="27"/>
      <c r="Q34" s="27"/>
      <c r="R34" s="24"/>
      <c r="S34" s="24"/>
      <c r="T34" s="24"/>
      <c r="U34" s="24"/>
      <c r="V34" s="24">
        <f t="shared" si="0"/>
        <v>1141679.32</v>
      </c>
    </row>
    <row r="35" spans="1:22" ht="15.75" thickBot="1" x14ac:dyDescent="0.3">
      <c r="A35" s="22" t="s">
        <v>36</v>
      </c>
      <c r="B35" s="23"/>
      <c r="C35" s="23"/>
      <c r="D35" s="23"/>
      <c r="E35" s="23"/>
      <c r="F35" s="23"/>
      <c r="G35" s="23"/>
      <c r="H35" s="23"/>
      <c r="I35" s="23"/>
      <c r="J35" s="23"/>
      <c r="K35" s="22" t="s">
        <v>32</v>
      </c>
      <c r="L35" s="24">
        <v>566247.69999999995</v>
      </c>
      <c r="M35" s="24"/>
      <c r="N35" s="24"/>
      <c r="O35" s="27"/>
      <c r="P35" s="27"/>
      <c r="Q35" s="27"/>
      <c r="R35" s="24"/>
      <c r="S35" s="24"/>
      <c r="T35" s="24"/>
      <c r="U35" s="24"/>
      <c r="V35" s="24">
        <f t="shared" si="0"/>
        <v>566247.69999999995</v>
      </c>
    </row>
    <row r="36" spans="1:22" ht="15.75" thickBot="1" x14ac:dyDescent="0.3">
      <c r="A36" s="22" t="s">
        <v>36</v>
      </c>
      <c r="B36" s="23"/>
      <c r="C36" s="23"/>
      <c r="D36" s="23"/>
      <c r="E36" s="23"/>
      <c r="F36" s="23"/>
      <c r="G36" s="23"/>
      <c r="H36" s="23"/>
      <c r="I36" s="23"/>
      <c r="J36" s="23"/>
      <c r="K36" s="22" t="s">
        <v>31</v>
      </c>
      <c r="L36" s="24">
        <v>575195.4</v>
      </c>
      <c r="M36" s="24"/>
      <c r="N36" s="24"/>
      <c r="O36" s="27"/>
      <c r="P36" s="27"/>
      <c r="Q36" s="27"/>
      <c r="R36" s="24"/>
      <c r="S36" s="24"/>
      <c r="T36" s="24"/>
      <c r="U36" s="24"/>
      <c r="V36" s="24">
        <f t="shared" si="0"/>
        <v>575195.4</v>
      </c>
    </row>
    <row r="37" spans="1:22" ht="15.75" thickBot="1" x14ac:dyDescent="0.3">
      <c r="A37" s="22" t="s">
        <v>36</v>
      </c>
      <c r="B37" s="23"/>
      <c r="C37" s="23"/>
      <c r="D37" s="23"/>
      <c r="E37" s="23"/>
      <c r="F37" s="23"/>
      <c r="G37" s="23"/>
      <c r="H37" s="23"/>
      <c r="I37" s="23"/>
      <c r="J37" s="23"/>
      <c r="K37" s="22" t="s">
        <v>30</v>
      </c>
      <c r="L37" s="24">
        <v>557300</v>
      </c>
      <c r="M37" s="24"/>
      <c r="N37" s="24"/>
      <c r="O37" s="27"/>
      <c r="P37" s="27"/>
      <c r="Q37" s="27"/>
      <c r="R37" s="24"/>
      <c r="S37" s="24"/>
      <c r="T37" s="24"/>
      <c r="U37" s="24"/>
      <c r="V37" s="24">
        <f t="shared" si="0"/>
        <v>557300</v>
      </c>
    </row>
    <row r="38" spans="1:22" ht="15.75" thickBot="1" x14ac:dyDescent="0.3">
      <c r="A38" s="22" t="s">
        <v>36</v>
      </c>
      <c r="B38" s="23"/>
      <c r="C38" s="23"/>
      <c r="D38" s="23"/>
      <c r="E38" s="23"/>
      <c r="F38" s="23"/>
      <c r="G38" s="23"/>
      <c r="H38" s="23"/>
      <c r="I38" s="23"/>
      <c r="J38" s="23"/>
      <c r="K38" s="22" t="s">
        <v>33</v>
      </c>
      <c r="L38" s="24">
        <v>774597.8</v>
      </c>
      <c r="M38" s="24"/>
      <c r="N38" s="24"/>
      <c r="O38" s="27"/>
      <c r="P38" s="27"/>
      <c r="Q38" s="27"/>
      <c r="R38" s="24"/>
      <c r="S38" s="24"/>
      <c r="T38" s="24"/>
      <c r="U38" s="24"/>
      <c r="V38" s="24">
        <f t="shared" si="0"/>
        <v>774597.8</v>
      </c>
    </row>
    <row r="39" spans="1:22" ht="15.75" thickBot="1" x14ac:dyDescent="0.3">
      <c r="A39" s="22" t="s">
        <v>37</v>
      </c>
      <c r="B39" s="23">
        <v>12650209.970000001</v>
      </c>
      <c r="C39" s="23">
        <v>9993839.0700000003</v>
      </c>
      <c r="D39" s="23">
        <v>248060.73</v>
      </c>
      <c r="E39" s="23">
        <v>179816.5</v>
      </c>
      <c r="F39" s="23"/>
      <c r="G39" s="23">
        <v>10039507.720000001</v>
      </c>
      <c r="H39" s="23">
        <v>256797.47</v>
      </c>
      <c r="I39" s="23"/>
      <c r="J39" s="23">
        <v>2747809.7600000002</v>
      </c>
      <c r="K39" s="22" t="s">
        <v>37</v>
      </c>
      <c r="L39" s="28">
        <v>9423901.9100000001</v>
      </c>
      <c r="M39" s="24">
        <v>256797.47</v>
      </c>
      <c r="N39" s="24"/>
      <c r="O39" s="29"/>
      <c r="P39" s="27"/>
      <c r="Q39" s="27"/>
      <c r="R39" s="24">
        <v>148613.32999999999</v>
      </c>
      <c r="S39" s="24"/>
      <c r="T39" s="24">
        <v>11335.39</v>
      </c>
      <c r="U39" s="24"/>
      <c r="V39" s="24">
        <f t="shared" si="0"/>
        <v>9840648.1000000015</v>
      </c>
    </row>
    <row r="40" spans="1:22" ht="15.75" thickBot="1" x14ac:dyDescent="0.3">
      <c r="A40" s="22" t="s">
        <v>37</v>
      </c>
      <c r="B40" s="23"/>
      <c r="C40" s="23"/>
      <c r="D40" s="23"/>
      <c r="E40" s="23"/>
      <c r="F40" s="23"/>
      <c r="G40" s="23"/>
      <c r="H40" s="23"/>
      <c r="I40" s="23"/>
      <c r="J40" s="23"/>
      <c r="K40" s="22" t="s">
        <v>36</v>
      </c>
      <c r="L40" s="28">
        <v>296453.94</v>
      </c>
      <c r="M40" s="24">
        <v>40512</v>
      </c>
      <c r="N40" s="24"/>
      <c r="O40" s="27"/>
      <c r="P40" s="27"/>
      <c r="Q40" s="27"/>
      <c r="R40" s="24"/>
      <c r="S40" s="24"/>
      <c r="T40" s="24"/>
      <c r="U40" s="24"/>
      <c r="V40" s="24">
        <f t="shared" si="0"/>
        <v>336965.94</v>
      </c>
    </row>
    <row r="41" spans="1:22" ht="15.75" thickBot="1" x14ac:dyDescent="0.3">
      <c r="A41" s="22" t="s">
        <v>37</v>
      </c>
      <c r="B41" s="23"/>
      <c r="C41" s="23"/>
      <c r="D41" s="23"/>
      <c r="E41" s="23"/>
      <c r="F41" s="23"/>
      <c r="G41" s="23"/>
      <c r="H41" s="23"/>
      <c r="I41" s="23"/>
      <c r="J41" s="23"/>
      <c r="K41" s="22" t="s">
        <v>35</v>
      </c>
      <c r="L41" s="28">
        <v>298366.99</v>
      </c>
      <c r="M41" s="24"/>
      <c r="N41" s="24"/>
      <c r="O41" s="27"/>
      <c r="P41" s="27"/>
      <c r="Q41" s="27"/>
      <c r="R41" s="24"/>
      <c r="S41" s="24"/>
      <c r="T41" s="24"/>
      <c r="U41" s="24"/>
      <c r="V41" s="24">
        <f t="shared" si="0"/>
        <v>298366.99</v>
      </c>
    </row>
    <row r="42" spans="1:22" ht="15.75" thickBot="1" x14ac:dyDescent="0.3">
      <c r="A42" s="22" t="s">
        <v>37</v>
      </c>
      <c r="B42" s="23"/>
      <c r="C42" s="23"/>
      <c r="D42" s="23"/>
      <c r="E42" s="23"/>
      <c r="F42" s="23"/>
      <c r="G42" s="23"/>
      <c r="H42" s="23"/>
      <c r="I42" s="23"/>
      <c r="J42" s="23"/>
      <c r="K42" s="22" t="s">
        <v>34</v>
      </c>
      <c r="L42" s="28">
        <v>48393.21</v>
      </c>
      <c r="M42" s="24"/>
      <c r="N42" s="24"/>
      <c r="O42" s="27"/>
      <c r="P42" s="27"/>
      <c r="Q42" s="27"/>
      <c r="R42" s="24"/>
      <c r="S42" s="24"/>
      <c r="T42" s="24"/>
      <c r="U42" s="24"/>
      <c r="V42" s="24">
        <f t="shared" si="0"/>
        <v>48393.21</v>
      </c>
    </row>
    <row r="43" spans="1:22" ht="15.75" thickBot="1" x14ac:dyDescent="0.3">
      <c r="A43" s="22" t="s">
        <v>37</v>
      </c>
      <c r="B43" s="23"/>
      <c r="C43" s="23"/>
      <c r="D43" s="23"/>
      <c r="E43" s="23"/>
      <c r="F43" s="23"/>
      <c r="G43" s="23"/>
      <c r="H43" s="23"/>
      <c r="I43" s="23"/>
      <c r="J43" s="23"/>
      <c r="K43" s="22" t="s">
        <v>33</v>
      </c>
      <c r="L43" s="28">
        <v>48393.21</v>
      </c>
      <c r="M43" s="24"/>
      <c r="N43" s="24"/>
      <c r="O43" s="27"/>
      <c r="P43" s="27"/>
      <c r="Q43" s="27"/>
      <c r="R43" s="24"/>
      <c r="S43" s="24"/>
      <c r="T43" s="24"/>
      <c r="U43" s="24"/>
      <c r="V43" s="24">
        <f t="shared" si="0"/>
        <v>48393.21</v>
      </c>
    </row>
    <row r="44" spans="1:22" ht="15.75" thickBot="1" x14ac:dyDescent="0.3">
      <c r="A44" s="22" t="s">
        <v>37</v>
      </c>
      <c r="B44" s="23"/>
      <c r="C44" s="23"/>
      <c r="D44" s="23"/>
      <c r="E44" s="23"/>
      <c r="F44" s="23"/>
      <c r="G44" s="23"/>
      <c r="H44" s="23"/>
      <c r="I44" s="23"/>
      <c r="J44" s="23"/>
      <c r="K44" s="22" t="s">
        <v>32</v>
      </c>
      <c r="L44" s="28">
        <v>48393.21</v>
      </c>
      <c r="M44" s="24"/>
      <c r="N44" s="24"/>
      <c r="O44" s="27"/>
      <c r="P44" s="27"/>
      <c r="Q44" s="27"/>
      <c r="R44" s="24"/>
      <c r="S44" s="24"/>
      <c r="T44" s="24"/>
      <c r="U44" s="24"/>
      <c r="V44" s="24">
        <f t="shared" si="0"/>
        <v>48393.21</v>
      </c>
    </row>
    <row r="45" spans="1:22" ht="15.75" thickBot="1" x14ac:dyDescent="0.3">
      <c r="A45" s="22" t="s">
        <v>37</v>
      </c>
      <c r="B45" s="23"/>
      <c r="C45" s="23"/>
      <c r="D45" s="23"/>
      <c r="E45" s="23"/>
      <c r="F45" s="23"/>
      <c r="G45" s="23"/>
      <c r="H45" s="23"/>
      <c r="I45" s="23"/>
      <c r="J45" s="23"/>
      <c r="K45" s="22" t="s">
        <v>31</v>
      </c>
      <c r="L45" s="28">
        <v>42507.72</v>
      </c>
      <c r="M45" s="24"/>
      <c r="N45" s="24"/>
      <c r="O45" s="27"/>
      <c r="P45" s="27"/>
      <c r="Q45" s="27"/>
      <c r="R45" s="24"/>
      <c r="S45" s="24"/>
      <c r="T45" s="24"/>
      <c r="U45" s="24"/>
      <c r="V45" s="24">
        <f t="shared" si="0"/>
        <v>42507.72</v>
      </c>
    </row>
    <row r="46" spans="1:22" ht="15.75" thickBot="1" x14ac:dyDescent="0.3">
      <c r="A46" s="22" t="s">
        <v>37</v>
      </c>
      <c r="B46" s="23"/>
      <c r="C46" s="23"/>
      <c r="D46" s="23"/>
      <c r="E46" s="23"/>
      <c r="F46" s="23"/>
      <c r="G46" s="23"/>
      <c r="H46" s="23"/>
      <c r="I46" s="23"/>
      <c r="J46" s="23"/>
      <c r="K46" s="22" t="s">
        <v>30</v>
      </c>
      <c r="L46" s="28">
        <v>42507.72</v>
      </c>
      <c r="M46" s="24"/>
      <c r="N46" s="24"/>
      <c r="O46" s="27"/>
      <c r="P46" s="27"/>
      <c r="Q46" s="27"/>
      <c r="R46" s="24"/>
      <c r="S46" s="24"/>
      <c r="T46" s="24"/>
      <c r="U46" s="24"/>
      <c r="V46" s="24">
        <f t="shared" si="0"/>
        <v>42507.72</v>
      </c>
    </row>
    <row r="47" spans="1:22" ht="15.75" thickBot="1" x14ac:dyDescent="0.3">
      <c r="A47" s="22" t="s">
        <v>38</v>
      </c>
      <c r="B47" s="23">
        <v>12651671.620000001</v>
      </c>
      <c r="C47" s="23">
        <v>9995300.7200000007</v>
      </c>
      <c r="D47" s="23">
        <v>236308.06</v>
      </c>
      <c r="E47" s="23">
        <v>420</v>
      </c>
      <c r="F47" s="23"/>
      <c r="G47" s="23">
        <v>236308.06</v>
      </c>
      <c r="H47" s="23">
        <v>420</v>
      </c>
      <c r="I47" s="23"/>
      <c r="J47" s="23">
        <v>2820523.28</v>
      </c>
      <c r="K47" s="22" t="s">
        <v>37</v>
      </c>
      <c r="L47" s="28">
        <v>236308.06</v>
      </c>
      <c r="M47" s="24"/>
      <c r="N47" s="24"/>
      <c r="O47" s="27"/>
      <c r="P47" s="27"/>
      <c r="Q47" s="27"/>
      <c r="R47" s="24"/>
      <c r="S47" s="24"/>
      <c r="T47" s="24"/>
      <c r="U47" s="24"/>
      <c r="V47" s="24">
        <f t="shared" si="0"/>
        <v>236308.06</v>
      </c>
    </row>
    <row r="48" spans="1:22" ht="15.75" thickBot="1" x14ac:dyDescent="0.3">
      <c r="A48" s="22" t="s">
        <v>38</v>
      </c>
      <c r="B48" s="23"/>
      <c r="C48" s="23"/>
      <c r="D48" s="23"/>
      <c r="E48" s="23"/>
      <c r="F48" s="23"/>
      <c r="G48" s="23"/>
      <c r="H48" s="23"/>
      <c r="I48" s="23"/>
      <c r="J48" s="23"/>
      <c r="K48" s="22" t="s">
        <v>38</v>
      </c>
      <c r="L48" s="28">
        <v>9464465.5</v>
      </c>
      <c r="M48" s="28">
        <v>420</v>
      </c>
      <c r="N48" s="24"/>
      <c r="O48" s="27"/>
      <c r="P48" s="27"/>
      <c r="Q48" s="27"/>
      <c r="R48" s="24"/>
      <c r="S48" s="24"/>
      <c r="T48" s="24"/>
      <c r="U48" s="24"/>
      <c r="V48" s="24">
        <f t="shared" si="0"/>
        <v>9464885.5</v>
      </c>
    </row>
    <row r="49" spans="1:22" ht="15.75" thickBot="1" x14ac:dyDescent="0.3">
      <c r="A49" s="22" t="s">
        <v>39</v>
      </c>
      <c r="B49" s="25">
        <v>12652509.52</v>
      </c>
      <c r="C49" s="25">
        <v>9996138.6199999992</v>
      </c>
      <c r="D49" s="23">
        <v>1372991.52</v>
      </c>
      <c r="E49" s="23">
        <v>427800</v>
      </c>
      <c r="F49" s="23"/>
      <c r="G49" s="23">
        <v>20858289.300000004</v>
      </c>
      <c r="H49" s="23">
        <v>345800</v>
      </c>
      <c r="I49" s="23"/>
      <c r="J49" s="25">
        <v>2849039.57</v>
      </c>
      <c r="K49" s="22" t="s">
        <v>39</v>
      </c>
      <c r="L49" s="28">
        <v>9464465.5</v>
      </c>
      <c r="M49" s="28">
        <v>345800</v>
      </c>
      <c r="N49" s="24"/>
      <c r="O49" s="27"/>
      <c r="P49" s="27"/>
      <c r="Q49" s="27"/>
      <c r="R49" s="24"/>
      <c r="S49" s="24"/>
      <c r="T49" s="24"/>
      <c r="U49" s="24"/>
      <c r="V49" s="24">
        <f t="shared" si="0"/>
        <v>9810265.5</v>
      </c>
    </row>
    <row r="50" spans="1:22" ht="15.75" thickBot="1" x14ac:dyDescent="0.3">
      <c r="A50" s="22" t="s">
        <v>39</v>
      </c>
      <c r="B50" s="23"/>
      <c r="C50" s="23"/>
      <c r="D50" s="23"/>
      <c r="E50" s="23"/>
      <c r="F50" s="23"/>
      <c r="G50" s="23"/>
      <c r="H50" s="23"/>
      <c r="I50" s="23"/>
      <c r="J50" s="23"/>
      <c r="K50" s="22" t="s">
        <v>30</v>
      </c>
      <c r="L50" s="28">
        <v>296521.96000000002</v>
      </c>
      <c r="M50" s="28"/>
      <c r="N50" s="24"/>
      <c r="O50" s="27"/>
      <c r="P50" s="27"/>
      <c r="Q50" s="27"/>
      <c r="R50" s="24"/>
      <c r="S50" s="24"/>
      <c r="T50" s="24"/>
      <c r="U50" s="24"/>
      <c r="V50" s="24">
        <f t="shared" si="0"/>
        <v>296521.96000000002</v>
      </c>
    </row>
    <row r="51" spans="1:22" ht="15.75" thickBot="1" x14ac:dyDescent="0.3">
      <c r="A51" s="22" t="s">
        <v>39</v>
      </c>
      <c r="B51" s="23"/>
      <c r="C51" s="23"/>
      <c r="D51" s="23"/>
      <c r="E51" s="23"/>
      <c r="F51" s="23"/>
      <c r="G51" s="23"/>
      <c r="H51" s="23"/>
      <c r="I51" s="23"/>
      <c r="J51" s="23"/>
      <c r="K51" s="22" t="s">
        <v>31</v>
      </c>
      <c r="L51" s="28">
        <v>294567.61</v>
      </c>
      <c r="M51" s="28"/>
      <c r="N51" s="24"/>
      <c r="O51" s="27"/>
      <c r="P51" s="27"/>
      <c r="Q51" s="27"/>
      <c r="R51" s="24"/>
      <c r="S51" s="24"/>
      <c r="T51" s="24"/>
      <c r="U51" s="24"/>
      <c r="V51" s="24">
        <f t="shared" si="0"/>
        <v>294567.61</v>
      </c>
    </row>
    <row r="52" spans="1:22" ht="15.75" thickBot="1" x14ac:dyDescent="0.3">
      <c r="A52" s="22" t="s">
        <v>39</v>
      </c>
      <c r="B52" s="23"/>
      <c r="C52" s="23"/>
      <c r="D52" s="23"/>
      <c r="E52" s="23"/>
      <c r="F52" s="23"/>
      <c r="G52" s="23"/>
      <c r="H52" s="23"/>
      <c r="I52" s="23"/>
      <c r="J52" s="23"/>
      <c r="K52" s="22" t="s">
        <v>32</v>
      </c>
      <c r="L52" s="28">
        <v>292787.28000000003</v>
      </c>
      <c r="M52" s="28"/>
      <c r="N52" s="24"/>
      <c r="O52" s="27"/>
      <c r="P52" s="27"/>
      <c r="Q52" s="27"/>
      <c r="R52" s="24"/>
      <c r="S52" s="24"/>
      <c r="T52" s="24"/>
      <c r="U52" s="24"/>
      <c r="V52" s="24">
        <f t="shared" si="0"/>
        <v>292787.28000000003</v>
      </c>
    </row>
    <row r="53" spans="1:22" ht="15.75" thickBot="1" x14ac:dyDescent="0.3">
      <c r="A53" s="22" t="s">
        <v>39</v>
      </c>
      <c r="B53" s="23"/>
      <c r="C53" s="23"/>
      <c r="D53" s="23"/>
      <c r="E53" s="23"/>
      <c r="F53" s="23"/>
      <c r="G53" s="23"/>
      <c r="H53" s="23"/>
      <c r="I53" s="23"/>
      <c r="J53" s="23"/>
      <c r="K53" s="22" t="s">
        <v>33</v>
      </c>
      <c r="L53" s="28">
        <v>251344.96</v>
      </c>
      <c r="M53" s="28"/>
      <c r="N53" s="24"/>
      <c r="O53" s="27"/>
      <c r="P53" s="27"/>
      <c r="Q53" s="27"/>
      <c r="R53" s="24"/>
      <c r="S53" s="24"/>
      <c r="T53" s="24"/>
      <c r="U53" s="24"/>
      <c r="V53" s="24">
        <f t="shared" si="0"/>
        <v>251344.96</v>
      </c>
    </row>
    <row r="54" spans="1:22" ht="15.75" thickBot="1" x14ac:dyDescent="0.3">
      <c r="A54" s="22" t="s">
        <v>39</v>
      </c>
      <c r="B54" s="23"/>
      <c r="C54" s="23"/>
      <c r="D54" s="23"/>
      <c r="E54" s="23"/>
      <c r="F54" s="23"/>
      <c r="G54" s="23"/>
      <c r="H54" s="23"/>
      <c r="I54" s="23"/>
      <c r="J54" s="23"/>
      <c r="K54" s="22" t="s">
        <v>35</v>
      </c>
      <c r="L54" s="28">
        <v>13800.9</v>
      </c>
      <c r="M54" s="28"/>
      <c r="N54" s="24"/>
      <c r="O54" s="27"/>
      <c r="P54" s="27"/>
      <c r="Q54" s="27"/>
      <c r="R54" s="24"/>
      <c r="S54" s="24"/>
      <c r="T54" s="24"/>
      <c r="U54" s="24"/>
      <c r="V54" s="24">
        <f t="shared" si="0"/>
        <v>13800.9</v>
      </c>
    </row>
    <row r="55" spans="1:22" ht="15.75" thickBot="1" x14ac:dyDescent="0.3">
      <c r="A55" s="22" t="s">
        <v>39</v>
      </c>
      <c r="B55" s="23"/>
      <c r="C55" s="23"/>
      <c r="D55" s="23"/>
      <c r="E55" s="23"/>
      <c r="F55" s="23"/>
      <c r="G55" s="23"/>
      <c r="H55" s="23"/>
      <c r="I55" s="23"/>
      <c r="J55" s="23"/>
      <c r="K55" s="22" t="s">
        <v>36</v>
      </c>
      <c r="L55" s="28">
        <v>344550.64</v>
      </c>
      <c r="M55" s="28"/>
      <c r="N55" s="24"/>
      <c r="O55" s="27"/>
      <c r="P55" s="27"/>
      <c r="Q55" s="27"/>
      <c r="R55" s="24"/>
      <c r="S55" s="24"/>
      <c r="T55" s="24"/>
      <c r="U55" s="24"/>
      <c r="V55" s="24">
        <f t="shared" si="0"/>
        <v>344550.64</v>
      </c>
    </row>
    <row r="56" spans="1:22" ht="15.75" thickBot="1" x14ac:dyDescent="0.3">
      <c r="A56" s="22" t="s">
        <v>39</v>
      </c>
      <c r="B56" s="23"/>
      <c r="C56" s="23"/>
      <c r="D56" s="23"/>
      <c r="E56" s="23"/>
      <c r="F56" s="23"/>
      <c r="G56" s="23"/>
      <c r="H56" s="23"/>
      <c r="I56" s="23"/>
      <c r="J56" s="23"/>
      <c r="K56" s="22" t="s">
        <v>37</v>
      </c>
      <c r="L56" s="28">
        <v>242190.24</v>
      </c>
      <c r="M56" s="28"/>
      <c r="N56" s="24"/>
      <c r="O56" s="27"/>
      <c r="P56" s="27"/>
      <c r="Q56" s="27"/>
      <c r="R56" s="24"/>
      <c r="S56" s="24"/>
      <c r="T56" s="24"/>
      <c r="U56" s="24"/>
      <c r="V56" s="24">
        <f t="shared" si="0"/>
        <v>242190.24</v>
      </c>
    </row>
    <row r="57" spans="1:22" ht="15.75" thickBot="1" x14ac:dyDescent="0.3">
      <c r="A57" s="22" t="s">
        <v>39</v>
      </c>
      <c r="B57" s="23"/>
      <c r="C57" s="23"/>
      <c r="D57" s="23"/>
      <c r="E57" s="23"/>
      <c r="F57" s="23"/>
      <c r="G57" s="23"/>
      <c r="H57" s="23"/>
      <c r="I57" s="23"/>
      <c r="J57" s="23"/>
      <c r="K57" s="22" t="s">
        <v>38</v>
      </c>
      <c r="L57" s="28">
        <v>237769.71</v>
      </c>
      <c r="M57" s="28"/>
      <c r="N57" s="24"/>
      <c r="O57" s="27"/>
      <c r="P57" s="27"/>
      <c r="Q57" s="27"/>
      <c r="R57" s="24"/>
      <c r="S57" s="24"/>
      <c r="T57" s="24"/>
      <c r="U57" s="24"/>
      <c r="V57" s="24">
        <f t="shared" si="0"/>
        <v>237769.71</v>
      </c>
    </row>
    <row r="58" spans="1:22" ht="15.75" thickBot="1" x14ac:dyDescent="0.3">
      <c r="A58" s="22" t="s">
        <v>40</v>
      </c>
      <c r="B58" s="25">
        <v>12893183.49</v>
      </c>
      <c r="C58" s="25">
        <v>10123747.08</v>
      </c>
      <c r="D58" s="23">
        <v>2340785.4499999997</v>
      </c>
      <c r="E58" s="23">
        <v>108596</v>
      </c>
      <c r="F58" s="23"/>
      <c r="G58" s="23">
        <v>7529378.4600000009</v>
      </c>
      <c r="H58" s="23">
        <v>415148.97</v>
      </c>
      <c r="I58" s="23"/>
      <c r="J58" s="25">
        <v>2894488.05</v>
      </c>
      <c r="K58" s="22" t="s">
        <v>40</v>
      </c>
      <c r="L58" s="28">
        <v>9644843.4700000007</v>
      </c>
      <c r="M58" s="28">
        <v>190596</v>
      </c>
      <c r="N58" s="27"/>
      <c r="O58" s="27"/>
      <c r="P58" s="27"/>
      <c r="Q58" s="27"/>
      <c r="R58" s="24"/>
      <c r="S58" s="24"/>
      <c r="T58" s="24"/>
      <c r="U58" s="24"/>
      <c r="V58" s="24">
        <f t="shared" si="0"/>
        <v>9835439.4700000007</v>
      </c>
    </row>
    <row r="59" spans="1:22" ht="15.75" thickBot="1" x14ac:dyDescent="0.3">
      <c r="A59" s="22" t="s">
        <v>40</v>
      </c>
      <c r="B59" s="23"/>
      <c r="C59" s="23"/>
      <c r="D59" s="23"/>
      <c r="E59" s="23"/>
      <c r="F59" s="23"/>
      <c r="G59" s="23"/>
      <c r="H59" s="23"/>
      <c r="I59" s="23"/>
      <c r="J59" s="25"/>
      <c r="K59" s="22" t="s">
        <v>38</v>
      </c>
      <c r="L59" s="28">
        <v>128913.12999999999</v>
      </c>
      <c r="M59" s="24"/>
      <c r="N59" s="27"/>
      <c r="O59" s="27"/>
      <c r="P59" s="27"/>
      <c r="Q59" s="27"/>
      <c r="R59" s="24"/>
      <c r="S59" s="24"/>
      <c r="T59" s="24"/>
      <c r="U59" s="24"/>
      <c r="V59" s="24">
        <f t="shared" si="0"/>
        <v>128913.12999999999</v>
      </c>
    </row>
    <row r="60" spans="1:22" ht="15.75" thickBot="1" x14ac:dyDescent="0.3">
      <c r="A60" s="22" t="s">
        <v>40</v>
      </c>
      <c r="B60" s="23"/>
      <c r="C60" s="23"/>
      <c r="D60" s="23"/>
      <c r="E60" s="23"/>
      <c r="F60" s="23"/>
      <c r="G60" s="23"/>
      <c r="H60" s="23"/>
      <c r="I60" s="23"/>
      <c r="J60" s="25"/>
      <c r="K60" s="22" t="s">
        <v>39</v>
      </c>
      <c r="L60" s="28">
        <v>238607.61</v>
      </c>
      <c r="M60" s="24"/>
      <c r="N60" s="27"/>
      <c r="O60" s="27"/>
      <c r="P60" s="27"/>
      <c r="Q60" s="27"/>
      <c r="R60" s="24"/>
      <c r="S60" s="24"/>
      <c r="T60" s="24"/>
      <c r="U60" s="24"/>
      <c r="V60" s="24">
        <f t="shared" si="0"/>
        <v>238607.61</v>
      </c>
    </row>
    <row r="61" spans="1:22" ht="15.75" thickBot="1" x14ac:dyDescent="0.3">
      <c r="A61" s="30" t="s">
        <v>41</v>
      </c>
      <c r="B61" s="23">
        <v>12413901.91</v>
      </c>
      <c r="C61" s="23">
        <v>9757531.0099999998</v>
      </c>
      <c r="D61" s="23">
        <v>2862286.2</v>
      </c>
      <c r="E61" s="23"/>
      <c r="F61" s="23"/>
      <c r="G61" s="23">
        <v>2959829.49</v>
      </c>
      <c r="H61" s="23"/>
      <c r="I61" s="23"/>
      <c r="J61" s="25">
        <v>2837024.02</v>
      </c>
      <c r="K61" s="30" t="s">
        <v>41</v>
      </c>
      <c r="L61" s="28">
        <v>9444465.5</v>
      </c>
      <c r="M61" s="24"/>
      <c r="N61" s="27"/>
      <c r="O61" s="27"/>
      <c r="P61" s="27"/>
      <c r="Q61" s="27"/>
      <c r="R61" s="24"/>
      <c r="S61" s="24"/>
      <c r="T61" s="24"/>
      <c r="U61" s="24"/>
      <c r="V61" s="24">
        <f t="shared" si="0"/>
        <v>9444465.5</v>
      </c>
    </row>
    <row r="62" spans="1:22" ht="15.75" thickBot="1" x14ac:dyDescent="0.3">
      <c r="A62" s="30" t="s">
        <v>41</v>
      </c>
      <c r="B62" s="23"/>
      <c r="C62" s="23"/>
      <c r="D62" s="23"/>
      <c r="E62" s="23"/>
      <c r="F62" s="23"/>
      <c r="G62" s="23"/>
      <c r="H62" s="23"/>
      <c r="I62" s="23"/>
      <c r="J62" s="25"/>
      <c r="K62" s="22" t="s">
        <v>39</v>
      </c>
      <c r="L62" s="23">
        <v>100396.84000000001</v>
      </c>
      <c r="M62" s="25"/>
      <c r="N62" s="26"/>
      <c r="O62" s="26"/>
      <c r="P62" s="26"/>
      <c r="Q62" s="26"/>
      <c r="R62" s="25"/>
      <c r="S62" s="25"/>
      <c r="T62" s="25"/>
      <c r="U62" s="25"/>
      <c r="V62" s="24">
        <f t="shared" si="0"/>
        <v>100396.84000000001</v>
      </c>
    </row>
    <row r="63" spans="1:22" ht="15.75" thickBot="1" x14ac:dyDescent="0.3">
      <c r="A63" s="30" t="s">
        <v>41</v>
      </c>
      <c r="B63" s="23"/>
      <c r="C63" s="23"/>
      <c r="D63" s="23"/>
      <c r="E63" s="23"/>
      <c r="F63" s="23"/>
      <c r="G63" s="23"/>
      <c r="H63" s="23"/>
      <c r="I63" s="23"/>
      <c r="J63" s="25"/>
      <c r="K63" s="22" t="s">
        <v>40</v>
      </c>
      <c r="L63" s="23">
        <v>576824.87</v>
      </c>
      <c r="M63" s="25"/>
      <c r="N63" s="26"/>
      <c r="O63" s="26"/>
      <c r="P63" s="26"/>
      <c r="Q63" s="26"/>
      <c r="R63" s="25"/>
      <c r="S63" s="25"/>
      <c r="T63" s="25"/>
      <c r="U63" s="25"/>
      <c r="V63" s="24">
        <f t="shared" si="0"/>
        <v>576824.87</v>
      </c>
    </row>
    <row r="64" spans="1:22" ht="15.75" thickBot="1" x14ac:dyDescent="0.3">
      <c r="A64" s="31"/>
      <c r="B64" s="32">
        <f>SUM(B22:B63)</f>
        <v>152028294.15000001</v>
      </c>
      <c r="C64" s="32">
        <f t="shared" ref="C64:V64" si="1">SUM(C22:C63)</f>
        <v>120038777.84</v>
      </c>
      <c r="D64" s="32">
        <f t="shared" si="1"/>
        <v>119053995.47</v>
      </c>
      <c r="E64" s="32">
        <f t="shared" si="1"/>
        <v>2766596.2</v>
      </c>
      <c r="F64" s="32">
        <f t="shared" si="1"/>
        <v>0</v>
      </c>
      <c r="G64" s="32">
        <f t="shared" si="1"/>
        <v>118022730.92000003</v>
      </c>
      <c r="H64" s="32">
        <f t="shared" si="1"/>
        <v>2766596.2</v>
      </c>
      <c r="I64" s="32">
        <f t="shared" si="1"/>
        <v>0</v>
      </c>
      <c r="J64" s="32">
        <f t="shared" si="1"/>
        <v>33765730.200000003</v>
      </c>
      <c r="K64" s="32"/>
      <c r="L64" s="32">
        <f t="shared" si="1"/>
        <v>118353124.45999995</v>
      </c>
      <c r="M64" s="32">
        <f t="shared" si="1"/>
        <v>2605331.94</v>
      </c>
      <c r="N64" s="32">
        <f t="shared" si="1"/>
        <v>0</v>
      </c>
      <c r="O64" s="32">
        <f t="shared" si="1"/>
        <v>0</v>
      </c>
      <c r="P64" s="32">
        <f t="shared" si="1"/>
        <v>0</v>
      </c>
      <c r="Q64" s="32">
        <f t="shared" si="1"/>
        <v>0</v>
      </c>
      <c r="R64" s="32">
        <f t="shared" si="1"/>
        <v>1139376.8500000001</v>
      </c>
      <c r="S64" s="32">
        <f t="shared" si="1"/>
        <v>0</v>
      </c>
      <c r="T64" s="32">
        <f t="shared" si="1"/>
        <v>2747715.48</v>
      </c>
      <c r="U64" s="32">
        <f t="shared" si="1"/>
        <v>0</v>
      </c>
      <c r="V64" s="32">
        <f t="shared" si="1"/>
        <v>124845548.72999994</v>
      </c>
    </row>
    <row r="65" spans="1:22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</row>
    <row r="66" spans="1:22" ht="43.5" customHeight="1" x14ac:dyDescent="0.25">
      <c r="A66" s="34" t="s">
        <v>42</v>
      </c>
      <c r="B66" s="34"/>
      <c r="C66" s="34"/>
      <c r="D66" s="34"/>
      <c r="E66" s="34"/>
      <c r="F66" s="3"/>
      <c r="G66" s="3"/>
      <c r="H66" s="3"/>
      <c r="I66" s="3"/>
      <c r="J66" s="3"/>
      <c r="K66" s="3"/>
      <c r="L66" s="35"/>
      <c r="M66" s="33"/>
      <c r="N66" s="33"/>
      <c r="O66" s="33"/>
      <c r="P66" s="33"/>
      <c r="Q66" s="33"/>
      <c r="R66" s="33"/>
      <c r="S66" s="33"/>
      <c r="T66" s="35"/>
      <c r="U66" s="33"/>
      <c r="V66" s="33"/>
    </row>
    <row r="67" spans="1:22" ht="15.75" customHeight="1" x14ac:dyDescent="0.25">
      <c r="A67" s="36" t="s">
        <v>43</v>
      </c>
      <c r="B67" s="36"/>
      <c r="C67" s="36"/>
      <c r="D67" s="36"/>
      <c r="E67" s="36"/>
      <c r="F67" s="3"/>
      <c r="G67" s="3"/>
      <c r="H67" s="3"/>
      <c r="I67" s="3"/>
      <c r="J67" s="3"/>
      <c r="K67" s="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</row>
    <row r="68" spans="1:22" x14ac:dyDescent="0.25">
      <c r="A68" s="36"/>
      <c r="B68" s="36"/>
      <c r="C68" s="36"/>
      <c r="D68" s="36"/>
      <c r="E68" s="36"/>
      <c r="F68" s="3"/>
      <c r="G68" s="3"/>
      <c r="H68" s="3"/>
      <c r="I68" s="3"/>
      <c r="J68" s="3"/>
      <c r="K68" s="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</row>
    <row r="69" spans="1:22" ht="31.5" customHeight="1" x14ac:dyDescent="0.25">
      <c r="A69" s="37" t="s">
        <v>44</v>
      </c>
      <c r="B69" s="37"/>
      <c r="C69" s="37"/>
      <c r="D69" s="37"/>
      <c r="E69" s="37"/>
      <c r="F69" s="3"/>
      <c r="G69" s="3"/>
      <c r="H69" s="3"/>
      <c r="I69" s="3"/>
      <c r="J69" s="3"/>
      <c r="K69" s="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</row>
    <row r="70" spans="1:22" ht="15.75" customHeight="1" x14ac:dyDescent="0.25">
      <c r="A70" s="37" t="s">
        <v>45</v>
      </c>
      <c r="B70" s="37"/>
      <c r="C70" s="37"/>
      <c r="D70" s="37"/>
      <c r="E70" s="37"/>
      <c r="F70" s="3"/>
      <c r="G70" s="3"/>
      <c r="H70" s="3"/>
      <c r="I70" s="3"/>
      <c r="J70" s="3"/>
      <c r="K70" s="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</row>
    <row r="71" spans="1:22" ht="15.75" customHeight="1" x14ac:dyDescent="0.25">
      <c r="A71" s="37" t="s">
        <v>46</v>
      </c>
      <c r="B71" s="37"/>
      <c r="C71" s="37"/>
      <c r="D71" s="37"/>
      <c r="E71" s="37"/>
      <c r="F71" s="3"/>
      <c r="G71" s="3"/>
      <c r="H71" s="3"/>
      <c r="I71" s="3"/>
      <c r="J71" s="3"/>
      <c r="K71" s="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</row>
    <row r="72" spans="1:22" ht="15.75" customHeight="1" x14ac:dyDescent="0.25">
      <c r="A72" s="37" t="s">
        <v>47</v>
      </c>
      <c r="B72" s="37"/>
      <c r="C72" s="37"/>
      <c r="D72" s="37"/>
      <c r="E72" s="37"/>
      <c r="F72" s="3"/>
      <c r="G72" s="3"/>
      <c r="H72" s="3"/>
      <c r="I72" s="3"/>
      <c r="J72" s="3"/>
      <c r="K72" s="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</row>
    <row r="73" spans="1:22" ht="15.75" customHeight="1" x14ac:dyDescent="0.25">
      <c r="A73" s="37" t="s">
        <v>48</v>
      </c>
      <c r="B73" s="37"/>
      <c r="C73" s="37"/>
      <c r="D73" s="37"/>
      <c r="E73" s="37"/>
      <c r="F73" s="3"/>
      <c r="G73" s="3"/>
      <c r="H73" s="3"/>
      <c r="I73" s="3"/>
      <c r="J73" s="3"/>
      <c r="K73" s="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</row>
    <row r="74" spans="1:22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</row>
    <row r="75" spans="1:22" ht="15.75" customHeight="1" x14ac:dyDescent="0.25">
      <c r="A75" s="34" t="s">
        <v>49</v>
      </c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</row>
    <row r="76" spans="1:22" ht="38.25" customHeight="1" x14ac:dyDescent="0.25">
      <c r="A76" s="36" t="s">
        <v>43</v>
      </c>
      <c r="B76" s="36"/>
      <c r="C76" s="36"/>
      <c r="D76" s="36"/>
      <c r="E76" s="36"/>
      <c r="F76" s="38" t="s">
        <v>50</v>
      </c>
      <c r="G76" s="38" t="s">
        <v>51</v>
      </c>
      <c r="H76" s="38" t="s">
        <v>52</v>
      </c>
      <c r="I76" s="38" t="s">
        <v>53</v>
      </c>
      <c r="J76" s="38" t="s">
        <v>54</v>
      </c>
      <c r="K76" s="38" t="s">
        <v>55</v>
      </c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</row>
    <row r="77" spans="1:22" ht="39.75" customHeight="1" x14ac:dyDescent="0.25">
      <c r="A77" s="37" t="s">
        <v>56</v>
      </c>
      <c r="B77" s="37"/>
      <c r="C77" s="37"/>
      <c r="D77" s="37"/>
      <c r="E77" s="37"/>
      <c r="F77" s="39">
        <v>2644540.04</v>
      </c>
      <c r="G77" s="40" t="s">
        <v>57</v>
      </c>
      <c r="H77" s="41">
        <v>201800010008207</v>
      </c>
      <c r="I77" s="42">
        <v>45293</v>
      </c>
      <c r="J77" s="42">
        <v>45293</v>
      </c>
      <c r="K77" s="43" t="s">
        <v>58</v>
      </c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</row>
    <row r="78" spans="1:22" ht="39.75" customHeight="1" x14ac:dyDescent="0.25">
      <c r="A78" s="37" t="s">
        <v>56</v>
      </c>
      <c r="B78" s="37"/>
      <c r="C78" s="37"/>
      <c r="D78" s="37"/>
      <c r="E78" s="37"/>
      <c r="F78" s="39">
        <v>2582236.2400000002</v>
      </c>
      <c r="G78" s="40" t="s">
        <v>57</v>
      </c>
      <c r="H78" s="41">
        <v>201800010008207</v>
      </c>
      <c r="I78" s="42">
        <v>45324</v>
      </c>
      <c r="J78" s="42">
        <v>45324</v>
      </c>
      <c r="K78" s="43" t="s">
        <v>58</v>
      </c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</row>
    <row r="79" spans="1:22" ht="39.75" customHeight="1" x14ac:dyDescent="0.25">
      <c r="A79" s="37" t="s">
        <v>56</v>
      </c>
      <c r="B79" s="37"/>
      <c r="C79" s="37"/>
      <c r="D79" s="37"/>
      <c r="E79" s="37"/>
      <c r="F79" s="39">
        <v>34658.559999999998</v>
      </c>
      <c r="G79" s="40" t="s">
        <v>57</v>
      </c>
      <c r="H79" s="41">
        <v>201800010008207</v>
      </c>
      <c r="I79" s="42">
        <v>45262</v>
      </c>
      <c r="J79" s="42">
        <v>45353</v>
      </c>
      <c r="K79" s="43" t="s">
        <v>58</v>
      </c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</row>
    <row r="80" spans="1:22" ht="39.75" customHeight="1" x14ac:dyDescent="0.25">
      <c r="A80" s="37" t="s">
        <v>56</v>
      </c>
      <c r="B80" s="37"/>
      <c r="C80" s="37"/>
      <c r="D80" s="37"/>
      <c r="E80" s="37"/>
      <c r="F80" s="39">
        <v>2622737.5099999998</v>
      </c>
      <c r="G80" s="40" t="s">
        <v>57</v>
      </c>
      <c r="H80" s="41">
        <v>201800010008207</v>
      </c>
      <c r="I80" s="42">
        <v>45353</v>
      </c>
      <c r="J80" s="42">
        <v>45353</v>
      </c>
      <c r="K80" s="43" t="s">
        <v>58</v>
      </c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</row>
    <row r="81" spans="1:22" ht="39.75" customHeight="1" x14ac:dyDescent="0.25">
      <c r="A81" s="37" t="s">
        <v>56</v>
      </c>
      <c r="B81" s="37"/>
      <c r="C81" s="37"/>
      <c r="D81" s="37"/>
      <c r="E81" s="37"/>
      <c r="F81" s="39">
        <v>2499685.7999999998</v>
      </c>
      <c r="G81" s="40" t="s">
        <v>57</v>
      </c>
      <c r="H81" s="41">
        <v>202100010024770</v>
      </c>
      <c r="I81" s="42">
        <v>45384</v>
      </c>
      <c r="J81" s="42">
        <v>45384</v>
      </c>
      <c r="K81" s="43" t="s">
        <v>58</v>
      </c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</row>
    <row r="82" spans="1:22" ht="39.75" customHeight="1" x14ac:dyDescent="0.25">
      <c r="A82" s="37" t="s">
        <v>56</v>
      </c>
      <c r="B82" s="37"/>
      <c r="C82" s="37"/>
      <c r="D82" s="37"/>
      <c r="E82" s="37"/>
      <c r="F82" s="39">
        <v>2533378.2599999998</v>
      </c>
      <c r="G82" s="40" t="s">
        <v>57</v>
      </c>
      <c r="H82" s="41">
        <v>202100010024770</v>
      </c>
      <c r="I82" s="42">
        <v>45413</v>
      </c>
      <c r="J82" s="42">
        <v>45413</v>
      </c>
      <c r="K82" s="43" t="s">
        <v>58</v>
      </c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</row>
    <row r="83" spans="1:22" ht="39.75" customHeight="1" x14ac:dyDescent="0.25">
      <c r="A83" s="37" t="s">
        <v>56</v>
      </c>
      <c r="B83" s="37"/>
      <c r="C83" s="37"/>
      <c r="D83" s="37"/>
      <c r="E83" s="37"/>
      <c r="F83" s="39">
        <v>2532666.81</v>
      </c>
      <c r="G83" s="40" t="s">
        <v>57</v>
      </c>
      <c r="H83" s="41">
        <v>202100010024770</v>
      </c>
      <c r="I83" s="42">
        <v>45444</v>
      </c>
      <c r="J83" s="42">
        <v>45444</v>
      </c>
      <c r="K83" s="43" t="s">
        <v>59</v>
      </c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</row>
    <row r="84" spans="1:22" ht="39.75" customHeight="1" x14ac:dyDescent="0.25">
      <c r="A84" s="37" t="s">
        <v>56</v>
      </c>
      <c r="B84" s="37"/>
      <c r="C84" s="37"/>
      <c r="D84" s="37"/>
      <c r="E84" s="37"/>
      <c r="F84" s="44">
        <v>2520574.88</v>
      </c>
      <c r="G84" s="40" t="s">
        <v>57</v>
      </c>
      <c r="H84" s="41">
        <v>202100010024770</v>
      </c>
      <c r="I84" s="42">
        <v>45475</v>
      </c>
      <c r="J84" s="42">
        <v>45475</v>
      </c>
      <c r="K84" s="43" t="s">
        <v>59</v>
      </c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</row>
    <row r="85" spans="1:22" ht="39.75" customHeight="1" x14ac:dyDescent="0.25">
      <c r="A85" s="37" t="s">
        <v>56</v>
      </c>
      <c r="B85" s="37"/>
      <c r="C85" s="37"/>
      <c r="D85" s="37"/>
      <c r="E85" s="37"/>
      <c r="F85" s="44">
        <v>2478317.85</v>
      </c>
      <c r="G85" s="40" t="s">
        <v>57</v>
      </c>
      <c r="H85" s="41">
        <v>202100010024770</v>
      </c>
      <c r="I85" s="42">
        <v>45505</v>
      </c>
      <c r="J85" s="42">
        <v>45505</v>
      </c>
      <c r="K85" s="43" t="s">
        <v>59</v>
      </c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</row>
    <row r="86" spans="1:22" ht="39.75" customHeight="1" x14ac:dyDescent="0.25">
      <c r="A86" s="37" t="s">
        <v>56</v>
      </c>
      <c r="B86" s="37"/>
      <c r="C86" s="37"/>
      <c r="D86" s="37"/>
      <c r="E86" s="37"/>
      <c r="F86" s="44">
        <v>2656370.9</v>
      </c>
      <c r="G86" s="40" t="s">
        <v>57</v>
      </c>
      <c r="H86" s="45" t="s">
        <v>60</v>
      </c>
      <c r="I86" s="42">
        <v>45537</v>
      </c>
      <c r="J86" s="42">
        <v>45537</v>
      </c>
      <c r="K86" s="43" t="s">
        <v>61</v>
      </c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</row>
    <row r="87" spans="1:22" ht="39.75" customHeight="1" x14ac:dyDescent="0.25">
      <c r="A87" s="37" t="s">
        <v>56</v>
      </c>
      <c r="B87" s="37"/>
      <c r="C87" s="37"/>
      <c r="D87" s="37"/>
      <c r="E87" s="37"/>
      <c r="F87" s="44">
        <v>2656370.9</v>
      </c>
      <c r="G87" s="40" t="s">
        <v>57</v>
      </c>
      <c r="H87" s="45" t="s">
        <v>60</v>
      </c>
      <c r="I87" s="42">
        <v>45566</v>
      </c>
      <c r="J87" s="42">
        <v>45566</v>
      </c>
      <c r="K87" s="43" t="s">
        <v>61</v>
      </c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</row>
    <row r="88" spans="1:22" ht="39.75" customHeight="1" x14ac:dyDescent="0.25">
      <c r="A88" s="37" t="s">
        <v>56</v>
      </c>
      <c r="B88" s="37"/>
      <c r="C88" s="37"/>
      <c r="D88" s="37"/>
      <c r="E88" s="37"/>
      <c r="F88" s="44">
        <v>2656370.9</v>
      </c>
      <c r="G88" s="40" t="s">
        <v>57</v>
      </c>
      <c r="H88" s="45" t="s">
        <v>60</v>
      </c>
      <c r="I88" s="42">
        <v>45597</v>
      </c>
      <c r="J88" s="42">
        <v>45597</v>
      </c>
      <c r="K88" s="43" t="s">
        <v>61</v>
      </c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</row>
    <row r="89" spans="1:22" ht="39.75" customHeight="1" x14ac:dyDescent="0.25">
      <c r="A89" s="37" t="s">
        <v>56</v>
      </c>
      <c r="B89" s="37"/>
      <c r="C89" s="37"/>
      <c r="D89" s="37"/>
      <c r="E89" s="37"/>
      <c r="F89" s="44">
        <v>2656370.9</v>
      </c>
      <c r="G89" s="40" t="s">
        <v>57</v>
      </c>
      <c r="H89" s="45" t="s">
        <v>60</v>
      </c>
      <c r="I89" s="42">
        <v>45627</v>
      </c>
      <c r="J89" s="42">
        <v>45627</v>
      </c>
      <c r="K89" s="43" t="s">
        <v>61</v>
      </c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</row>
    <row r="90" spans="1:22" ht="39.75" customHeight="1" x14ac:dyDescent="0.25">
      <c r="A90" s="37" t="s">
        <v>62</v>
      </c>
      <c r="B90" s="37"/>
      <c r="C90" s="37"/>
      <c r="D90" s="37"/>
      <c r="E90" s="37"/>
      <c r="F90" s="39">
        <v>24193.119999999999</v>
      </c>
      <c r="G90" s="40" t="s">
        <v>57</v>
      </c>
      <c r="H90" s="41">
        <v>201800010008207</v>
      </c>
      <c r="I90" s="42">
        <v>45293</v>
      </c>
      <c r="J90" s="42">
        <v>45293</v>
      </c>
      <c r="K90" s="43" t="s">
        <v>58</v>
      </c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</row>
    <row r="91" spans="1:22" ht="39.75" customHeight="1" x14ac:dyDescent="0.25">
      <c r="A91" s="37" t="s">
        <v>62</v>
      </c>
      <c r="B91" s="37"/>
      <c r="C91" s="37"/>
      <c r="D91" s="37"/>
      <c r="E91" s="37"/>
      <c r="F91" s="39">
        <v>24636.58</v>
      </c>
      <c r="G91" s="40" t="s">
        <v>57</v>
      </c>
      <c r="H91" s="41">
        <v>201800010008207</v>
      </c>
      <c r="I91" s="42">
        <v>45324</v>
      </c>
      <c r="J91" s="42">
        <v>45324</v>
      </c>
      <c r="K91" s="43" t="s">
        <v>58</v>
      </c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</row>
    <row r="92" spans="1:22" ht="39.75" customHeight="1" x14ac:dyDescent="0.25">
      <c r="A92" s="37" t="s">
        <v>62</v>
      </c>
      <c r="B92" s="37"/>
      <c r="C92" s="37"/>
      <c r="D92" s="37"/>
      <c r="E92" s="37"/>
      <c r="F92" s="39">
        <v>28775.53</v>
      </c>
      <c r="G92" s="40" t="s">
        <v>57</v>
      </c>
      <c r="H92" s="41">
        <v>201800010008207</v>
      </c>
      <c r="I92" s="42">
        <v>45353</v>
      </c>
      <c r="J92" s="42">
        <v>45353</v>
      </c>
      <c r="K92" s="43" t="s">
        <v>58</v>
      </c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</row>
    <row r="93" spans="1:22" ht="39.75" customHeight="1" x14ac:dyDescent="0.25">
      <c r="A93" s="37" t="s">
        <v>62</v>
      </c>
      <c r="B93" s="37"/>
      <c r="C93" s="37"/>
      <c r="D93" s="37"/>
      <c r="E93" s="37"/>
      <c r="F93" s="39">
        <v>13796.48</v>
      </c>
      <c r="G93" s="40" t="s">
        <v>57</v>
      </c>
      <c r="H93" s="41">
        <v>202100010024770</v>
      </c>
      <c r="I93" s="42">
        <v>45383</v>
      </c>
      <c r="J93" s="42">
        <v>45383</v>
      </c>
      <c r="K93" s="43" t="s">
        <v>58</v>
      </c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</row>
    <row r="94" spans="1:22" ht="39.75" customHeight="1" x14ac:dyDescent="0.25">
      <c r="A94" s="37" t="s">
        <v>62</v>
      </c>
      <c r="B94" s="37"/>
      <c r="C94" s="37"/>
      <c r="D94" s="37"/>
      <c r="E94" s="37"/>
      <c r="F94" s="39">
        <v>13796.48</v>
      </c>
      <c r="G94" s="40" t="s">
        <v>57</v>
      </c>
      <c r="H94" s="41">
        <v>202100010024770</v>
      </c>
      <c r="I94" s="42">
        <v>45413</v>
      </c>
      <c r="J94" s="42">
        <v>45413</v>
      </c>
      <c r="K94" s="43" t="s">
        <v>58</v>
      </c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</row>
    <row r="95" spans="1:22" ht="39.75" customHeight="1" x14ac:dyDescent="0.25">
      <c r="A95" s="37" t="s">
        <v>62</v>
      </c>
      <c r="B95" s="37"/>
      <c r="C95" s="37"/>
      <c r="D95" s="37"/>
      <c r="E95" s="37"/>
      <c r="F95" s="39">
        <v>22665.66</v>
      </c>
      <c r="G95" s="40" t="s">
        <v>57</v>
      </c>
      <c r="H95" s="41">
        <v>202100010024770</v>
      </c>
      <c r="I95" s="42">
        <v>45444</v>
      </c>
      <c r="J95" s="42">
        <v>45444</v>
      </c>
      <c r="K95" s="43" t="s">
        <v>58</v>
      </c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</row>
    <row r="96" spans="1:22" ht="39.75" customHeight="1" x14ac:dyDescent="0.25">
      <c r="A96" s="37" t="s">
        <v>62</v>
      </c>
      <c r="B96" s="37"/>
      <c r="C96" s="37"/>
      <c r="D96" s="37"/>
      <c r="E96" s="37"/>
      <c r="F96" s="44">
        <v>28824.799999999999</v>
      </c>
      <c r="G96" s="40" t="s">
        <v>57</v>
      </c>
      <c r="H96" s="41">
        <v>202100010024770</v>
      </c>
      <c r="I96" s="42">
        <v>45475</v>
      </c>
      <c r="J96" s="42">
        <v>45475</v>
      </c>
      <c r="K96" s="43" t="s">
        <v>58</v>
      </c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</row>
    <row r="97" spans="1:22" ht="39.75" customHeight="1" x14ac:dyDescent="0.25">
      <c r="A97" s="37" t="s">
        <v>62</v>
      </c>
      <c r="B97" s="37"/>
      <c r="C97" s="37"/>
      <c r="D97" s="37"/>
      <c r="E97" s="37"/>
      <c r="F97" s="44">
        <v>27346.62</v>
      </c>
      <c r="G97" s="40" t="s">
        <v>57</v>
      </c>
      <c r="H97" s="41">
        <v>202100010024770</v>
      </c>
      <c r="I97" s="42">
        <v>45505</v>
      </c>
      <c r="J97" s="42">
        <v>45505</v>
      </c>
      <c r="K97" s="43" t="s">
        <v>59</v>
      </c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</row>
    <row r="98" spans="1:22" ht="39.75" customHeight="1" x14ac:dyDescent="0.25">
      <c r="A98" s="37" t="s">
        <v>62</v>
      </c>
      <c r="B98" s="37"/>
      <c r="C98" s="37"/>
      <c r="D98" s="37"/>
      <c r="E98" s="37"/>
      <c r="F98" s="39">
        <v>101984.11</v>
      </c>
      <c r="G98" s="40" t="s">
        <v>57</v>
      </c>
      <c r="H98" s="46" t="s">
        <v>63</v>
      </c>
      <c r="I98" s="42">
        <v>45537</v>
      </c>
      <c r="J98" s="42">
        <v>45537</v>
      </c>
      <c r="K98" s="43" t="s">
        <v>61</v>
      </c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</row>
    <row r="99" spans="1:22" ht="39.75" customHeight="1" x14ac:dyDescent="0.25">
      <c r="A99" s="37" t="s">
        <v>62</v>
      </c>
      <c r="B99" s="37"/>
      <c r="C99" s="37"/>
      <c r="D99" s="37"/>
      <c r="E99" s="37"/>
      <c r="F99" s="39">
        <v>101784.45999999999</v>
      </c>
      <c r="G99" s="40" t="s">
        <v>57</v>
      </c>
      <c r="H99" s="46" t="s">
        <v>63</v>
      </c>
      <c r="I99" s="42">
        <v>45566</v>
      </c>
      <c r="J99" s="42">
        <v>45566</v>
      </c>
      <c r="K99" s="43" t="s">
        <v>61</v>
      </c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</row>
    <row r="100" spans="1:22" ht="39.75" hidden="1" customHeight="1" x14ac:dyDescent="0.25">
      <c r="A100" s="37" t="s">
        <v>62</v>
      </c>
      <c r="B100" s="37"/>
      <c r="C100" s="37"/>
      <c r="D100" s="37"/>
      <c r="E100" s="37"/>
      <c r="F100" s="44">
        <v>100204.38999999998</v>
      </c>
      <c r="G100" s="40" t="s">
        <v>57</v>
      </c>
      <c r="H100" s="46" t="s">
        <v>63</v>
      </c>
      <c r="I100" s="42">
        <v>45597</v>
      </c>
      <c r="J100" s="42">
        <v>45597</v>
      </c>
      <c r="K100" s="43" t="s">
        <v>61</v>
      </c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</row>
    <row r="101" spans="1:22" ht="39.75" hidden="1" customHeight="1" x14ac:dyDescent="0.25">
      <c r="A101" s="37" t="s">
        <v>62</v>
      </c>
      <c r="B101" s="37"/>
      <c r="C101" s="37"/>
      <c r="D101" s="37"/>
      <c r="E101" s="37"/>
      <c r="F101" s="44">
        <v>100204.39</v>
      </c>
      <c r="G101" s="40" t="s">
        <v>57</v>
      </c>
      <c r="H101" s="46" t="s">
        <v>63</v>
      </c>
      <c r="I101" s="42">
        <v>45627</v>
      </c>
      <c r="J101" s="42">
        <v>45627</v>
      </c>
      <c r="K101" s="43" t="s">
        <v>61</v>
      </c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</row>
    <row r="102" spans="1:22" ht="39.75" customHeight="1" x14ac:dyDescent="0.25">
      <c r="A102" s="37" t="s">
        <v>64</v>
      </c>
      <c r="B102" s="37"/>
      <c r="C102" s="37"/>
      <c r="D102" s="37"/>
      <c r="E102" s="37"/>
      <c r="F102" s="39">
        <v>90000</v>
      </c>
      <c r="G102" s="40" t="s">
        <v>65</v>
      </c>
      <c r="H102" s="41">
        <v>201800010008207</v>
      </c>
      <c r="I102" s="42">
        <v>45293</v>
      </c>
      <c r="J102" s="42">
        <v>45293</v>
      </c>
      <c r="K102" s="43" t="s">
        <v>66</v>
      </c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</row>
    <row r="103" spans="1:22" ht="39.75" customHeight="1" x14ac:dyDescent="0.25">
      <c r="A103" s="37" t="s">
        <v>64</v>
      </c>
      <c r="B103" s="37"/>
      <c r="C103" s="37"/>
      <c r="D103" s="37"/>
      <c r="E103" s="37"/>
      <c r="F103" s="39">
        <v>9105.33</v>
      </c>
      <c r="G103" s="40" t="s">
        <v>65</v>
      </c>
      <c r="H103" s="41">
        <v>201800010008207</v>
      </c>
      <c r="I103" s="42">
        <v>45293</v>
      </c>
      <c r="J103" s="42">
        <v>45324</v>
      </c>
      <c r="K103" s="43" t="s">
        <v>66</v>
      </c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</row>
    <row r="104" spans="1:22" ht="39.75" customHeight="1" x14ac:dyDescent="0.25">
      <c r="A104" s="37" t="s">
        <v>64</v>
      </c>
      <c r="B104" s="37"/>
      <c r="C104" s="37"/>
      <c r="D104" s="37"/>
      <c r="E104" s="37"/>
      <c r="F104" s="39">
        <f>78301.62+1321.82</f>
        <v>79623.44</v>
      </c>
      <c r="G104" s="40" t="s">
        <v>65</v>
      </c>
      <c r="H104" s="41">
        <v>201800010008207</v>
      </c>
      <c r="I104" s="42">
        <v>45324</v>
      </c>
      <c r="J104" s="42">
        <v>45324</v>
      </c>
      <c r="K104" s="43" t="s">
        <v>66</v>
      </c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</row>
    <row r="105" spans="1:22" ht="39.75" customHeight="1" x14ac:dyDescent="0.25">
      <c r="A105" s="37" t="s">
        <v>64</v>
      </c>
      <c r="B105" s="37"/>
      <c r="C105" s="37"/>
      <c r="D105" s="37"/>
      <c r="E105" s="37"/>
      <c r="F105" s="39">
        <v>77366.899999999994</v>
      </c>
      <c r="G105" s="40" t="s">
        <v>65</v>
      </c>
      <c r="H105" s="41">
        <v>201800010008207</v>
      </c>
      <c r="I105" s="42">
        <v>45352</v>
      </c>
      <c r="J105" s="42">
        <v>45352</v>
      </c>
      <c r="K105" s="43" t="s">
        <v>66</v>
      </c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</row>
    <row r="106" spans="1:22" ht="39.75" customHeight="1" x14ac:dyDescent="0.25">
      <c r="A106" s="37" t="s">
        <v>64</v>
      </c>
      <c r="B106" s="37"/>
      <c r="C106" s="37"/>
      <c r="D106" s="37"/>
      <c r="E106" s="37"/>
      <c r="F106" s="39">
        <v>82534.820000000007</v>
      </c>
      <c r="G106" s="40" t="s">
        <v>65</v>
      </c>
      <c r="H106" s="41">
        <v>201700010019675</v>
      </c>
      <c r="I106" s="42">
        <v>45384</v>
      </c>
      <c r="J106" s="42">
        <v>45384</v>
      </c>
      <c r="K106" s="43" t="s">
        <v>66</v>
      </c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</row>
    <row r="107" spans="1:22" ht="39.75" customHeight="1" x14ac:dyDescent="0.25">
      <c r="A107" s="37" t="s">
        <v>64</v>
      </c>
      <c r="B107" s="37"/>
      <c r="C107" s="37"/>
      <c r="D107" s="37"/>
      <c r="E107" s="37"/>
      <c r="F107" s="39">
        <v>83542.23</v>
      </c>
      <c r="G107" s="40" t="s">
        <v>65</v>
      </c>
      <c r="H107" s="41">
        <v>201700010019675</v>
      </c>
      <c r="I107" s="42">
        <v>45413</v>
      </c>
      <c r="J107" s="42">
        <v>45413</v>
      </c>
      <c r="K107" s="43" t="s">
        <v>66</v>
      </c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</row>
    <row r="108" spans="1:22" ht="39.75" customHeight="1" x14ac:dyDescent="0.25">
      <c r="A108" s="37" t="s">
        <v>64</v>
      </c>
      <c r="B108" s="37"/>
      <c r="C108" s="37"/>
      <c r="D108" s="37"/>
      <c r="E108" s="37"/>
      <c r="F108" s="39">
        <v>76199.100000000006</v>
      </c>
      <c r="G108" s="40" t="s">
        <v>65</v>
      </c>
      <c r="H108" s="41">
        <v>201700010019675</v>
      </c>
      <c r="I108" s="42">
        <v>45444</v>
      </c>
      <c r="J108" s="42">
        <v>45444</v>
      </c>
      <c r="K108" s="43" t="s">
        <v>67</v>
      </c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</row>
    <row r="109" spans="1:22" ht="39.75" customHeight="1" x14ac:dyDescent="0.25">
      <c r="A109" s="37" t="s">
        <v>64</v>
      </c>
      <c r="B109" s="37"/>
      <c r="C109" s="37"/>
      <c r="D109" s="37"/>
      <c r="E109" s="37"/>
      <c r="F109" s="39">
        <v>60253.66</v>
      </c>
      <c r="G109" s="40" t="s">
        <v>65</v>
      </c>
      <c r="H109" s="41">
        <v>201700010019675</v>
      </c>
      <c r="I109" s="42">
        <v>45475</v>
      </c>
      <c r="J109" s="42">
        <v>45475</v>
      </c>
      <c r="K109" s="43" t="s">
        <v>67</v>
      </c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</row>
    <row r="110" spans="1:22" ht="39.75" customHeight="1" x14ac:dyDescent="0.25">
      <c r="A110" s="37" t="s">
        <v>64</v>
      </c>
      <c r="B110" s="37"/>
      <c r="C110" s="37"/>
      <c r="D110" s="37"/>
      <c r="E110" s="37"/>
      <c r="F110" s="39">
        <v>64092.24</v>
      </c>
      <c r="G110" s="40" t="s">
        <v>65</v>
      </c>
      <c r="H110" s="41">
        <v>201700010019675</v>
      </c>
      <c r="I110" s="42">
        <v>45505</v>
      </c>
      <c r="J110" s="42">
        <v>45505</v>
      </c>
      <c r="K110" s="43" t="s">
        <v>67</v>
      </c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</row>
    <row r="111" spans="1:22" ht="39.75" customHeight="1" x14ac:dyDescent="0.25">
      <c r="A111" s="37" t="s">
        <v>64</v>
      </c>
      <c r="B111" s="37"/>
      <c r="C111" s="37"/>
      <c r="D111" s="37"/>
      <c r="E111" s="37"/>
      <c r="F111" s="39">
        <f>61184.46+983.81</f>
        <v>62168.27</v>
      </c>
      <c r="G111" s="40" t="s">
        <v>65</v>
      </c>
      <c r="H111" s="45" t="s">
        <v>60</v>
      </c>
      <c r="I111" s="42">
        <v>45537</v>
      </c>
      <c r="J111" s="42">
        <v>45537</v>
      </c>
      <c r="K111" s="43" t="s">
        <v>68</v>
      </c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</row>
    <row r="112" spans="1:22" ht="39.75" customHeight="1" x14ac:dyDescent="0.25">
      <c r="A112" s="37" t="s">
        <v>64</v>
      </c>
      <c r="B112" s="37"/>
      <c r="C112" s="37"/>
      <c r="D112" s="37"/>
      <c r="E112" s="37"/>
      <c r="F112" s="39">
        <f>89243.2+1641.01</f>
        <v>90884.209999999992</v>
      </c>
      <c r="G112" s="40" t="s">
        <v>65</v>
      </c>
      <c r="H112" s="45" t="s">
        <v>60</v>
      </c>
      <c r="I112" s="42">
        <v>45566</v>
      </c>
      <c r="J112" s="42">
        <v>45566</v>
      </c>
      <c r="K112" s="43" t="s">
        <v>68</v>
      </c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</row>
    <row r="113" spans="1:23" ht="39.75" hidden="1" customHeight="1" x14ac:dyDescent="0.25">
      <c r="A113" s="37" t="s">
        <v>64</v>
      </c>
      <c r="B113" s="37"/>
      <c r="C113" s="37"/>
      <c r="D113" s="37"/>
      <c r="E113" s="37"/>
      <c r="F113" s="39">
        <v>93737.76</v>
      </c>
      <c r="G113" s="40" t="s">
        <v>65</v>
      </c>
      <c r="H113" s="47" t="s">
        <v>60</v>
      </c>
      <c r="I113" s="42">
        <v>45597</v>
      </c>
      <c r="J113" s="42">
        <v>45597</v>
      </c>
      <c r="K113" s="43" t="s">
        <v>68</v>
      </c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</row>
    <row r="114" spans="1:23" ht="39.75" hidden="1" customHeight="1" x14ac:dyDescent="0.25">
      <c r="A114" s="37" t="s">
        <v>64</v>
      </c>
      <c r="B114" s="37"/>
      <c r="C114" s="37"/>
      <c r="D114" s="37"/>
      <c r="E114" s="37"/>
      <c r="F114" s="39">
        <v>80448.73</v>
      </c>
      <c r="G114" s="40" t="s">
        <v>65</v>
      </c>
      <c r="H114" s="45" t="s">
        <v>60</v>
      </c>
      <c r="I114" s="42">
        <v>45627</v>
      </c>
      <c r="J114" s="42">
        <v>45627</v>
      </c>
      <c r="K114" s="43" t="s">
        <v>68</v>
      </c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</row>
    <row r="115" spans="1:23" ht="39.75" customHeight="1" x14ac:dyDescent="0.25">
      <c r="A115" s="37" t="s">
        <v>69</v>
      </c>
      <c r="B115" s="37"/>
      <c r="C115" s="37"/>
      <c r="D115" s="37"/>
      <c r="E115" s="37"/>
      <c r="F115" s="39">
        <v>272346.53000000003</v>
      </c>
      <c r="G115" s="40" t="s">
        <v>65</v>
      </c>
      <c r="H115" s="41">
        <v>202300010043308</v>
      </c>
      <c r="I115" s="42" t="s">
        <v>70</v>
      </c>
      <c r="J115" s="42">
        <v>45352</v>
      </c>
      <c r="K115" s="48" t="s">
        <v>71</v>
      </c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</row>
    <row r="116" spans="1:23" ht="39.75" customHeight="1" x14ac:dyDescent="0.25">
      <c r="A116" s="37" t="s">
        <v>69</v>
      </c>
      <c r="B116" s="37"/>
      <c r="C116" s="37"/>
      <c r="D116" s="37"/>
      <c r="E116" s="37"/>
      <c r="F116" s="39">
        <v>44175</v>
      </c>
      <c r="G116" s="40" t="s">
        <v>65</v>
      </c>
      <c r="H116" s="41">
        <v>202400010051448</v>
      </c>
      <c r="I116" s="42" t="s">
        <v>72</v>
      </c>
      <c r="J116" s="42">
        <v>45597</v>
      </c>
      <c r="K116" s="48" t="s">
        <v>71</v>
      </c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</row>
    <row r="117" spans="1:23" ht="39.75" customHeight="1" x14ac:dyDescent="0.25">
      <c r="A117" s="37" t="s">
        <v>73</v>
      </c>
      <c r="B117" s="37"/>
      <c r="C117" s="37"/>
      <c r="D117" s="37"/>
      <c r="E117" s="37"/>
      <c r="F117" s="39">
        <v>11830.86</v>
      </c>
      <c r="G117" s="40" t="s">
        <v>74</v>
      </c>
      <c r="H117" s="41">
        <v>201800010008207</v>
      </c>
      <c r="I117" s="42">
        <v>45293</v>
      </c>
      <c r="J117" s="42">
        <v>45324</v>
      </c>
      <c r="K117" s="43" t="s">
        <v>58</v>
      </c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</row>
    <row r="118" spans="1:23" ht="39.75" customHeight="1" x14ac:dyDescent="0.25">
      <c r="A118" s="37" t="s">
        <v>73</v>
      </c>
      <c r="B118" s="37"/>
      <c r="C118" s="37"/>
      <c r="D118" s="37"/>
      <c r="E118" s="37"/>
      <c r="F118" s="39">
        <v>74134.66</v>
      </c>
      <c r="G118" s="40" t="s">
        <v>74</v>
      </c>
      <c r="H118" s="41">
        <v>201800010008207</v>
      </c>
      <c r="I118" s="42">
        <v>45324</v>
      </c>
      <c r="J118" s="42">
        <v>45324</v>
      </c>
      <c r="K118" s="43" t="s">
        <v>58</v>
      </c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</row>
    <row r="119" spans="1:23" ht="39.75" customHeight="1" x14ac:dyDescent="0.25">
      <c r="A119" s="37" t="s">
        <v>73</v>
      </c>
      <c r="B119" s="37"/>
      <c r="C119" s="37"/>
      <c r="D119" s="37"/>
      <c r="E119" s="37"/>
      <c r="F119" s="39">
        <v>33633.39</v>
      </c>
      <c r="G119" s="40" t="s">
        <v>74</v>
      </c>
      <c r="H119" s="41">
        <v>201800010008207</v>
      </c>
      <c r="I119" s="42">
        <v>45352</v>
      </c>
      <c r="J119" s="42">
        <v>45352</v>
      </c>
      <c r="K119" s="43" t="s">
        <v>58</v>
      </c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</row>
    <row r="120" spans="1:23" ht="39.75" customHeight="1" x14ac:dyDescent="0.25">
      <c r="A120" s="37" t="s">
        <v>73</v>
      </c>
      <c r="B120" s="37"/>
      <c r="C120" s="37"/>
      <c r="D120" s="37"/>
      <c r="E120" s="37"/>
      <c r="F120" s="39">
        <v>156685.1</v>
      </c>
      <c r="G120" s="40" t="s">
        <v>74</v>
      </c>
      <c r="H120" s="41">
        <v>202100010024770</v>
      </c>
      <c r="I120" s="42">
        <v>45383</v>
      </c>
      <c r="J120" s="42">
        <v>45383</v>
      </c>
      <c r="K120" s="43" t="s">
        <v>58</v>
      </c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</row>
    <row r="121" spans="1:23" ht="39.75" customHeight="1" x14ac:dyDescent="0.25">
      <c r="A121" s="37" t="s">
        <v>73</v>
      </c>
      <c r="B121" s="37"/>
      <c r="C121" s="37"/>
      <c r="D121" s="37"/>
      <c r="E121" s="37"/>
      <c r="F121" s="39">
        <v>122922.64</v>
      </c>
      <c r="G121" s="40" t="s">
        <v>74</v>
      </c>
      <c r="H121" s="41">
        <v>202100010024770</v>
      </c>
      <c r="I121" s="42">
        <v>45413</v>
      </c>
      <c r="J121" s="42">
        <v>45413</v>
      </c>
      <c r="K121" s="43" t="s">
        <v>58</v>
      </c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</row>
    <row r="122" spans="1:23" ht="39.75" customHeight="1" x14ac:dyDescent="0.25">
      <c r="A122" s="37" t="s">
        <v>73</v>
      </c>
      <c r="B122" s="37"/>
      <c r="C122" s="37"/>
      <c r="D122" s="37"/>
      <c r="E122" s="37"/>
      <c r="F122" s="39">
        <v>123704.09</v>
      </c>
      <c r="G122" s="40" t="s">
        <v>74</v>
      </c>
      <c r="H122" s="41">
        <v>202100010024770</v>
      </c>
      <c r="I122" s="42">
        <v>45444</v>
      </c>
      <c r="J122" s="42">
        <v>45444</v>
      </c>
      <c r="K122" s="43" t="s">
        <v>58</v>
      </c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</row>
    <row r="123" spans="1:23" ht="39.75" customHeight="1" x14ac:dyDescent="0.25">
      <c r="A123" s="37" t="s">
        <v>73</v>
      </c>
      <c r="B123" s="37"/>
      <c r="C123" s="37"/>
      <c r="D123" s="37"/>
      <c r="E123" s="37"/>
      <c r="F123" s="39">
        <v>135796.02000000002</v>
      </c>
      <c r="G123" s="40" t="s">
        <v>74</v>
      </c>
      <c r="H123" s="41">
        <v>202100010024770</v>
      </c>
      <c r="I123" s="42">
        <v>45475</v>
      </c>
      <c r="J123" s="42">
        <v>45475</v>
      </c>
      <c r="K123" s="43" t="s">
        <v>59</v>
      </c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</row>
    <row r="124" spans="1:23" ht="39.75" customHeight="1" x14ac:dyDescent="0.25">
      <c r="A124" s="37" t="s">
        <v>73</v>
      </c>
      <c r="B124" s="37"/>
      <c r="C124" s="37"/>
      <c r="D124" s="37"/>
      <c r="E124" s="37"/>
      <c r="F124" s="39">
        <v>178053.04999999981</v>
      </c>
      <c r="G124" s="40" t="s">
        <v>74</v>
      </c>
      <c r="H124" s="41">
        <v>202100010024770</v>
      </c>
      <c r="I124" s="42">
        <v>45505</v>
      </c>
      <c r="J124" s="42">
        <v>45505</v>
      </c>
      <c r="K124" s="43" t="s">
        <v>59</v>
      </c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</row>
    <row r="125" spans="1:23" ht="39.75" hidden="1" customHeight="1" x14ac:dyDescent="0.25">
      <c r="A125" s="37" t="s">
        <v>75</v>
      </c>
      <c r="B125" s="37"/>
      <c r="C125" s="37"/>
      <c r="D125" s="37"/>
      <c r="E125" s="37"/>
      <c r="F125" s="39"/>
      <c r="G125" s="40"/>
      <c r="H125" s="47"/>
      <c r="I125" s="42"/>
      <c r="J125" s="42"/>
      <c r="K125" s="4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</row>
    <row r="126" spans="1:23" ht="15" hidden="1" customHeight="1" x14ac:dyDescent="0.25">
      <c r="A126" s="37" t="s">
        <v>76</v>
      </c>
      <c r="B126" s="37"/>
      <c r="C126" s="37"/>
      <c r="D126" s="37"/>
      <c r="E126" s="37"/>
      <c r="F126" s="44" t="s">
        <v>77</v>
      </c>
      <c r="G126" s="40"/>
      <c r="H126" s="41"/>
      <c r="I126" s="42"/>
      <c r="J126" s="42"/>
      <c r="K126" s="40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</row>
    <row r="127" spans="1:23" ht="15.75" customHeight="1" x14ac:dyDescent="0.25">
      <c r="A127" s="49" t="s">
        <v>78</v>
      </c>
      <c r="B127" s="49"/>
      <c r="C127" s="49"/>
      <c r="D127" s="49"/>
      <c r="E127" s="49"/>
      <c r="F127" s="50">
        <f>SUM(F77:F126)</f>
        <v>33765730.200000003</v>
      </c>
      <c r="G127" s="51"/>
      <c r="H127" s="51"/>
      <c r="I127" s="51"/>
      <c r="J127" s="51"/>
      <c r="K127" s="51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</row>
    <row r="128" spans="1:23" ht="13.5" hidden="1" customHeight="1" x14ac:dyDescent="0.25">
      <c r="A128" s="52" t="s">
        <v>79</v>
      </c>
      <c r="B128" s="52"/>
      <c r="C128" s="52"/>
      <c r="D128" s="52"/>
      <c r="E128" s="52"/>
      <c r="F128" s="52"/>
      <c r="G128" s="52"/>
      <c r="H128" s="52"/>
      <c r="I128" s="53"/>
      <c r="J128" s="53"/>
      <c r="K128" s="5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54"/>
    </row>
    <row r="129" spans="1:23" ht="13.5" customHeight="1" x14ac:dyDescent="0.25">
      <c r="A129" s="53"/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55"/>
    </row>
    <row r="130" spans="1:23" ht="15.75" thickBot="1" x14ac:dyDescent="0.3">
      <c r="A130" s="56" t="s">
        <v>80</v>
      </c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</row>
    <row r="131" spans="1:23" ht="46.5" customHeight="1" thickBot="1" x14ac:dyDescent="0.3">
      <c r="A131" s="57" t="s">
        <v>81</v>
      </c>
      <c r="B131" s="58"/>
      <c r="C131" s="58"/>
      <c r="D131" s="58"/>
      <c r="E131" s="58"/>
      <c r="F131" s="58"/>
      <c r="G131" s="58"/>
      <c r="H131" s="58"/>
      <c r="I131" s="58"/>
      <c r="J131" s="58"/>
      <c r="K131" s="59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</row>
    <row r="132" spans="1:23" ht="45.75" customHeight="1" thickBot="1" x14ac:dyDescent="0.3">
      <c r="A132" s="57" t="s">
        <v>82</v>
      </c>
      <c r="B132" s="58"/>
      <c r="C132" s="58"/>
      <c r="D132" s="58"/>
      <c r="E132" s="58"/>
      <c r="F132" s="58"/>
      <c r="G132" s="58"/>
      <c r="H132" s="58"/>
      <c r="I132" s="58"/>
      <c r="J132" s="58"/>
      <c r="K132" s="59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</row>
    <row r="133" spans="1:23" x14ac:dyDescent="0.25">
      <c r="A133" s="33"/>
      <c r="B133" s="33"/>
      <c r="C133" s="60"/>
      <c r="D133" s="33"/>
      <c r="E133" s="33"/>
      <c r="F133" s="33"/>
      <c r="G133" s="33"/>
      <c r="H133" s="33"/>
      <c r="I133" s="33"/>
      <c r="J133" s="61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</row>
    <row r="134" spans="1:23" ht="15" customHeight="1" x14ac:dyDescent="0.25">
      <c r="A134" s="52" t="s">
        <v>83</v>
      </c>
      <c r="B134" s="52"/>
      <c r="C134" s="52"/>
      <c r="D134" s="52"/>
      <c r="E134" s="52"/>
      <c r="F134" s="52"/>
      <c r="G134" s="52"/>
      <c r="H134" s="52"/>
      <c r="I134" s="33"/>
      <c r="J134" s="61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</row>
    <row r="135" spans="1:23" x14ac:dyDescent="0.25">
      <c r="A135" s="33"/>
      <c r="B135" s="33"/>
      <c r="C135" s="60"/>
      <c r="D135" s="33"/>
      <c r="E135" s="33"/>
      <c r="F135" s="33"/>
      <c r="G135" s="33"/>
      <c r="H135" s="33"/>
      <c r="I135" s="33"/>
      <c r="J135" s="61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</row>
    <row r="136" spans="1:23" x14ac:dyDescent="0.25">
      <c r="A136" s="33"/>
      <c r="B136" s="33"/>
      <c r="C136" s="60"/>
      <c r="D136" s="33"/>
      <c r="E136" s="33"/>
      <c r="F136" s="33"/>
      <c r="G136" s="33"/>
      <c r="H136" s="33"/>
      <c r="I136" s="33"/>
      <c r="J136" s="61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</row>
    <row r="137" spans="1:23" x14ac:dyDescent="0.25">
      <c r="A137" s="33"/>
      <c r="B137" s="33"/>
      <c r="C137" s="60"/>
      <c r="D137" s="33"/>
      <c r="E137" s="33"/>
      <c r="F137" s="33"/>
      <c r="G137" s="33"/>
      <c r="H137" s="33"/>
      <c r="I137" s="33"/>
      <c r="J137" s="61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</row>
    <row r="138" spans="1:23" ht="15" customHeight="1" x14ac:dyDescent="0.25">
      <c r="A138" s="33"/>
      <c r="B138" s="33"/>
      <c r="C138" s="60"/>
      <c r="D138" s="62"/>
      <c r="E138" s="62"/>
      <c r="F138" s="62"/>
      <c r="I138" s="62"/>
      <c r="J138" s="62"/>
      <c r="K138" s="62"/>
      <c r="L138" s="62"/>
      <c r="M138" s="33"/>
      <c r="N138" s="33"/>
      <c r="O138" s="33"/>
      <c r="P138" s="33"/>
      <c r="Q138" s="33"/>
      <c r="R138" s="33"/>
      <c r="S138" s="33"/>
      <c r="T138" s="33"/>
      <c r="U138" s="33"/>
      <c r="V138" s="33"/>
    </row>
    <row r="139" spans="1:23" ht="32.25" customHeight="1" x14ac:dyDescent="0.25">
      <c r="A139" s="33"/>
      <c r="B139" s="33"/>
      <c r="C139" s="60"/>
      <c r="D139" s="62"/>
      <c r="E139" s="62"/>
      <c r="F139" s="62"/>
      <c r="I139" s="62"/>
      <c r="J139" s="62"/>
      <c r="K139" s="62"/>
      <c r="L139" s="62"/>
      <c r="M139" s="33"/>
      <c r="N139" s="33"/>
      <c r="O139" s="33"/>
      <c r="P139" s="33"/>
      <c r="Q139" s="33"/>
      <c r="R139" s="33"/>
      <c r="S139" s="33"/>
      <c r="T139" s="33"/>
      <c r="U139" s="33"/>
      <c r="V139" s="33"/>
    </row>
    <row r="140" spans="1:23" x14ac:dyDescent="0.25">
      <c r="A140" s="33"/>
      <c r="B140" s="33"/>
      <c r="C140" s="60"/>
      <c r="D140" s="33"/>
      <c r="E140" s="33"/>
      <c r="F140" s="33"/>
      <c r="G140" s="33"/>
      <c r="H140" s="33"/>
      <c r="I140" s="33"/>
      <c r="J140" s="61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</row>
    <row r="141" spans="1:23" x14ac:dyDescent="0.25">
      <c r="A141" s="33"/>
      <c r="B141" s="33"/>
      <c r="C141" s="60"/>
      <c r="D141" s="33"/>
      <c r="E141" s="33"/>
      <c r="F141" s="33"/>
      <c r="G141" s="33"/>
      <c r="H141" s="33"/>
      <c r="I141" s="33"/>
      <c r="J141" s="61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</row>
    <row r="142" spans="1:23" x14ac:dyDescent="0.25">
      <c r="A142" s="33"/>
      <c r="B142" s="33"/>
      <c r="C142" s="60"/>
      <c r="D142" s="33"/>
      <c r="E142" s="33"/>
      <c r="F142" s="33"/>
      <c r="G142" s="33"/>
      <c r="H142" s="33"/>
      <c r="I142" s="33"/>
      <c r="J142" s="61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</row>
    <row r="143" spans="1:23" x14ac:dyDescent="0.25">
      <c r="A143" s="33"/>
      <c r="B143" s="33"/>
      <c r="C143" s="60"/>
      <c r="D143" s="33"/>
      <c r="E143" s="33"/>
      <c r="F143" s="33"/>
      <c r="G143" s="33"/>
      <c r="H143" s="33"/>
      <c r="I143" s="33"/>
      <c r="J143" s="61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</row>
    <row r="144" spans="1:23" x14ac:dyDescent="0.25">
      <c r="A144" s="33"/>
      <c r="B144" s="33"/>
      <c r="C144" s="60"/>
      <c r="D144" s="33"/>
      <c r="E144" s="33"/>
      <c r="F144" s="33"/>
      <c r="G144" s="33"/>
      <c r="H144" s="33"/>
      <c r="I144" s="33"/>
      <c r="J144" s="61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</row>
    <row r="145" spans="1:22" x14ac:dyDescent="0.25">
      <c r="A145" s="33"/>
      <c r="B145" s="33"/>
      <c r="C145" s="60"/>
      <c r="D145" s="33"/>
      <c r="E145" s="33"/>
      <c r="F145" s="33"/>
      <c r="G145" s="33"/>
      <c r="H145" s="33"/>
      <c r="I145" s="33"/>
      <c r="J145" s="61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</row>
    <row r="146" spans="1:22" x14ac:dyDescent="0.25">
      <c r="A146" s="33"/>
      <c r="B146" s="33"/>
      <c r="C146" s="60"/>
      <c r="D146" s="33"/>
      <c r="E146" s="33"/>
      <c r="F146" s="33"/>
      <c r="G146" s="33"/>
      <c r="H146" s="33"/>
      <c r="I146" s="33"/>
      <c r="J146" s="61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</row>
    <row r="147" spans="1:22" x14ac:dyDescent="0.25">
      <c r="A147" s="33"/>
      <c r="B147" s="33"/>
      <c r="C147" s="60"/>
      <c r="D147" s="33"/>
      <c r="E147" s="33"/>
      <c r="F147" s="33"/>
      <c r="G147" s="33"/>
      <c r="H147" s="33"/>
      <c r="I147" s="33"/>
      <c r="J147" s="61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</row>
    <row r="148" spans="1:22" x14ac:dyDescent="0.25">
      <c r="A148" s="33"/>
      <c r="B148" s="33"/>
      <c r="C148" s="60"/>
      <c r="D148" s="33"/>
      <c r="E148" s="33"/>
      <c r="F148" s="33"/>
      <c r="G148" s="33"/>
      <c r="H148" s="33"/>
      <c r="I148" s="33"/>
      <c r="J148" s="61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</row>
    <row r="149" spans="1:22" x14ac:dyDescent="0.25">
      <c r="A149" s="33"/>
      <c r="B149" s="33"/>
      <c r="C149" s="60"/>
      <c r="D149" s="33"/>
      <c r="E149" s="33"/>
      <c r="F149" s="33"/>
      <c r="G149" s="33"/>
      <c r="H149" s="33"/>
      <c r="I149" s="33"/>
      <c r="J149" s="61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</row>
    <row r="150" spans="1:22" x14ac:dyDescent="0.25">
      <c r="A150" s="33"/>
      <c r="B150" s="33"/>
      <c r="C150" s="60"/>
      <c r="D150" s="33"/>
      <c r="E150" s="33"/>
      <c r="F150" s="33"/>
      <c r="G150" s="33"/>
      <c r="H150" s="33"/>
      <c r="I150" s="33"/>
      <c r="J150" s="61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</row>
    <row r="151" spans="1:22" x14ac:dyDescent="0.25">
      <c r="A151" s="33"/>
      <c r="B151" s="33"/>
      <c r="C151" s="60"/>
      <c r="D151" s="33"/>
      <c r="E151" s="33"/>
      <c r="F151" s="33"/>
      <c r="G151" s="33"/>
      <c r="H151" s="33"/>
      <c r="I151" s="33"/>
      <c r="J151" s="61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</row>
    <row r="152" spans="1:22" x14ac:dyDescent="0.25">
      <c r="A152" s="33"/>
      <c r="B152" s="33"/>
      <c r="C152" s="60"/>
      <c r="D152" s="33"/>
      <c r="E152" s="33"/>
      <c r="F152" s="33"/>
      <c r="G152" s="33"/>
      <c r="H152" s="33"/>
      <c r="I152" s="33"/>
      <c r="J152" s="61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</row>
    <row r="153" spans="1:22" x14ac:dyDescent="0.25">
      <c r="A153" s="33"/>
      <c r="B153" s="33"/>
      <c r="C153" s="60"/>
      <c r="D153" s="33"/>
      <c r="E153" s="33"/>
      <c r="F153" s="33"/>
      <c r="G153" s="33"/>
      <c r="H153" s="33"/>
      <c r="I153" s="33"/>
      <c r="J153" s="61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</row>
    <row r="154" spans="1:22" x14ac:dyDescent="0.25">
      <c r="A154" s="63"/>
      <c r="B154" s="63"/>
      <c r="C154" s="64"/>
      <c r="D154" s="63"/>
      <c r="E154" s="63"/>
      <c r="F154" s="63"/>
      <c r="G154" s="63"/>
      <c r="H154" s="63"/>
      <c r="I154" s="63"/>
      <c r="J154" s="65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</row>
    <row r="155" spans="1:22" x14ac:dyDescent="0.25">
      <c r="A155" s="63"/>
      <c r="B155" s="63"/>
      <c r="C155" s="64"/>
      <c r="D155" s="63"/>
      <c r="E155" s="63"/>
      <c r="F155" s="63"/>
      <c r="G155" s="63"/>
      <c r="H155" s="63"/>
      <c r="I155" s="63"/>
      <c r="J155" s="65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</row>
    <row r="156" spans="1:22" x14ac:dyDescent="0.25">
      <c r="A156" s="63"/>
      <c r="B156" s="63"/>
      <c r="C156" s="64"/>
      <c r="D156" s="63"/>
      <c r="E156" s="63"/>
      <c r="F156" s="63"/>
      <c r="G156" s="63"/>
      <c r="H156" s="63"/>
      <c r="I156" s="63"/>
      <c r="J156" s="65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</row>
    <row r="157" spans="1:22" x14ac:dyDescent="0.25">
      <c r="A157" s="63"/>
      <c r="B157" s="63"/>
      <c r="C157" s="64"/>
      <c r="D157" s="63"/>
      <c r="E157" s="63"/>
      <c r="F157" s="63"/>
      <c r="G157" s="63"/>
      <c r="H157" s="63"/>
      <c r="I157" s="63"/>
      <c r="J157" s="65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</row>
    <row r="158" spans="1:22" x14ac:dyDescent="0.25">
      <c r="A158" s="63"/>
      <c r="B158" s="63"/>
      <c r="C158" s="64"/>
      <c r="D158" s="63"/>
      <c r="E158" s="63"/>
      <c r="F158" s="63"/>
      <c r="G158" s="63"/>
      <c r="H158" s="63"/>
      <c r="I158" s="63"/>
      <c r="J158" s="65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</row>
    <row r="159" spans="1:22" x14ac:dyDescent="0.25">
      <c r="A159" s="63"/>
      <c r="B159" s="63"/>
      <c r="C159" s="64"/>
      <c r="D159" s="63"/>
      <c r="E159" s="63"/>
      <c r="F159" s="63"/>
      <c r="G159" s="63"/>
      <c r="H159" s="63"/>
      <c r="I159" s="63"/>
      <c r="J159" s="65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</row>
    <row r="160" spans="1:22" x14ac:dyDescent="0.25">
      <c r="A160" s="63"/>
      <c r="B160" s="63"/>
      <c r="C160" s="64"/>
      <c r="D160" s="63"/>
      <c r="E160" s="63"/>
      <c r="F160" s="63"/>
      <c r="G160" s="63"/>
      <c r="H160" s="63"/>
      <c r="I160" s="63"/>
      <c r="J160" s="65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</row>
    <row r="161" spans="1:22" x14ac:dyDescent="0.25">
      <c r="A161" s="63"/>
      <c r="B161" s="63"/>
      <c r="C161" s="64"/>
      <c r="D161" s="63"/>
      <c r="E161" s="63"/>
      <c r="F161" s="63"/>
      <c r="G161" s="63"/>
      <c r="H161" s="63"/>
      <c r="I161" s="63"/>
      <c r="J161" s="65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</row>
    <row r="162" spans="1:22" x14ac:dyDescent="0.25">
      <c r="A162" s="63"/>
      <c r="B162" s="63"/>
      <c r="C162" s="64"/>
      <c r="D162" s="63"/>
      <c r="E162" s="63"/>
      <c r="F162" s="63"/>
      <c r="G162" s="63"/>
      <c r="H162" s="63"/>
      <c r="I162" s="63"/>
      <c r="J162" s="65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</row>
    <row r="163" spans="1:22" x14ac:dyDescent="0.25">
      <c r="A163" s="63"/>
      <c r="B163" s="63"/>
      <c r="C163" s="64"/>
      <c r="D163" s="63"/>
      <c r="E163" s="63"/>
      <c r="F163" s="63"/>
      <c r="G163" s="63"/>
      <c r="H163" s="63"/>
      <c r="I163" s="63"/>
      <c r="J163" s="65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</row>
    <row r="164" spans="1:22" x14ac:dyDescent="0.25">
      <c r="A164" s="63"/>
      <c r="B164" s="63"/>
      <c r="C164" s="64"/>
      <c r="D164" s="63"/>
      <c r="E164" s="63"/>
      <c r="F164" s="63"/>
      <c r="G164" s="63"/>
      <c r="H164" s="63"/>
      <c r="I164" s="63"/>
      <c r="J164" s="65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</row>
    <row r="165" spans="1:22" x14ac:dyDescent="0.25">
      <c r="A165" s="63"/>
      <c r="B165" s="63"/>
      <c r="C165" s="64"/>
      <c r="D165" s="63"/>
      <c r="E165" s="63"/>
      <c r="F165" s="63"/>
      <c r="G165" s="63"/>
      <c r="H165" s="63"/>
      <c r="I165" s="63"/>
      <c r="J165" s="65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</row>
    <row r="166" spans="1:22" x14ac:dyDescent="0.25">
      <c r="A166" s="63"/>
      <c r="B166" s="63"/>
      <c r="C166" s="64"/>
      <c r="D166" s="63"/>
      <c r="E166" s="63"/>
      <c r="F166" s="63"/>
      <c r="G166" s="63"/>
      <c r="H166" s="63"/>
      <c r="I166" s="63"/>
      <c r="J166" s="65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</row>
    <row r="167" spans="1:22" x14ac:dyDescent="0.25">
      <c r="A167" s="63"/>
      <c r="B167" s="63"/>
      <c r="C167" s="64"/>
      <c r="D167" s="63"/>
      <c r="E167" s="63"/>
      <c r="F167" s="63"/>
      <c r="G167" s="63"/>
      <c r="H167" s="63"/>
      <c r="I167" s="63"/>
      <c r="J167" s="65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</row>
    <row r="168" spans="1:22" x14ac:dyDescent="0.25">
      <c r="A168" s="63"/>
      <c r="B168" s="63"/>
      <c r="C168" s="64"/>
      <c r="D168" s="63"/>
      <c r="E168" s="63"/>
      <c r="F168" s="63"/>
      <c r="G168" s="63"/>
      <c r="H168" s="63"/>
      <c r="I168" s="63"/>
      <c r="J168" s="65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</row>
    <row r="169" spans="1:22" x14ac:dyDescent="0.25">
      <c r="A169" s="63"/>
      <c r="B169" s="63"/>
      <c r="C169" s="64"/>
      <c r="D169" s="63"/>
      <c r="E169" s="63"/>
      <c r="F169" s="63"/>
      <c r="G169" s="63"/>
      <c r="H169" s="63"/>
      <c r="I169" s="63"/>
      <c r="J169" s="65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</row>
    <row r="170" spans="1:22" x14ac:dyDescent="0.25">
      <c r="A170" s="63"/>
      <c r="B170" s="63"/>
      <c r="C170" s="64"/>
      <c r="D170" s="63"/>
      <c r="E170" s="63"/>
      <c r="F170" s="63"/>
      <c r="G170" s="63"/>
      <c r="H170" s="63"/>
      <c r="I170" s="63"/>
      <c r="J170" s="65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</row>
    <row r="171" spans="1:22" x14ac:dyDescent="0.25">
      <c r="A171" s="63"/>
      <c r="B171" s="63"/>
      <c r="C171" s="64"/>
      <c r="D171" s="63"/>
      <c r="E171" s="63"/>
      <c r="F171" s="63"/>
      <c r="G171" s="63"/>
      <c r="H171" s="63"/>
      <c r="I171" s="63"/>
      <c r="J171" s="65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</row>
    <row r="172" spans="1:22" x14ac:dyDescent="0.25">
      <c r="A172" s="63"/>
      <c r="B172" s="63"/>
      <c r="C172" s="64"/>
      <c r="D172" s="63"/>
      <c r="E172" s="63"/>
      <c r="F172" s="63"/>
      <c r="G172" s="63"/>
      <c r="H172" s="63"/>
      <c r="I172" s="63"/>
      <c r="J172" s="65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</row>
    <row r="173" spans="1:22" x14ac:dyDescent="0.25">
      <c r="A173" s="63"/>
      <c r="B173" s="63"/>
      <c r="C173" s="64"/>
      <c r="D173" s="63"/>
      <c r="E173" s="63"/>
      <c r="F173" s="63"/>
      <c r="G173" s="63"/>
      <c r="H173" s="63"/>
      <c r="I173" s="63"/>
      <c r="J173" s="65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</row>
    <row r="174" spans="1:22" x14ac:dyDescent="0.25">
      <c r="A174" s="63"/>
      <c r="B174" s="63"/>
      <c r="C174" s="64"/>
      <c r="D174" s="63"/>
      <c r="E174" s="63"/>
      <c r="F174" s="63"/>
      <c r="G174" s="63"/>
      <c r="H174" s="63"/>
      <c r="I174" s="63"/>
      <c r="J174" s="65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</row>
    <row r="175" spans="1:22" x14ac:dyDescent="0.25">
      <c r="A175" s="63"/>
      <c r="B175" s="63"/>
      <c r="C175" s="64"/>
      <c r="D175" s="63"/>
      <c r="E175" s="63"/>
      <c r="F175" s="63"/>
      <c r="G175" s="63"/>
      <c r="H175" s="63"/>
      <c r="I175" s="63"/>
      <c r="J175" s="65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</row>
    <row r="176" spans="1:22" x14ac:dyDescent="0.25">
      <c r="A176" s="63"/>
      <c r="B176" s="63"/>
      <c r="C176" s="64"/>
      <c r="D176" s="63"/>
      <c r="E176" s="63"/>
      <c r="F176" s="63"/>
      <c r="G176" s="63"/>
      <c r="H176" s="63"/>
      <c r="I176" s="63"/>
      <c r="J176" s="65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</row>
  </sheetData>
  <autoFilter ref="A76:K128" xr:uid="{00000000-0001-0000-0400-000000000000}">
    <filterColumn colId="0" showButton="0"/>
    <filterColumn colId="1" showButton="0"/>
    <filterColumn colId="2" showButton="0"/>
    <filterColumn colId="3" showButton="0"/>
    <filterColumn colId="5">
      <filters>
        <filter val="101.784,46"/>
        <filter val="101.984,11"/>
        <filter val="11.830,86"/>
        <filter val="122.922,64"/>
        <filter val="123.704,09"/>
        <filter val="13.796,48"/>
        <filter val="135.796,02"/>
        <filter val="156.685,10"/>
        <filter val="178.053,05"/>
        <filter val="2.478.317,85"/>
        <filter val="2.499.685,80"/>
        <filter val="2.520.574,88"/>
        <filter val="2.532.666,81"/>
        <filter val="2.533.378,26"/>
        <filter val="2.582.236,24"/>
        <filter val="2.622.737,51"/>
        <filter val="2.644.540,04"/>
        <filter val="2.656.370,90"/>
        <filter val="22.665,66"/>
        <filter val="24.193,12"/>
        <filter val="24.636,58"/>
        <filter val="27.346,62"/>
        <filter val="272.346,53"/>
        <filter val="28.775,53"/>
        <filter val="28.824,80"/>
        <filter val="33.633,39"/>
        <filter val="33.765.730,20"/>
        <filter val="34.658,56"/>
        <filter val="44.175,00"/>
        <filter val="60.253,66"/>
        <filter val="62.168,27"/>
        <filter val="64.092,24"/>
        <filter val="74.134,66"/>
        <filter val="76.199,10"/>
        <filter val="77.366,90"/>
        <filter val="79.623,44"/>
        <filter val="82.534,82"/>
        <filter val="83.542,23"/>
        <filter val="9.105,33"/>
        <filter val="90.000,00"/>
        <filter val="90.884,21"/>
      </filters>
    </filterColumn>
  </autoFilter>
  <mergeCells count="95">
    <mergeCell ref="A131:K131"/>
    <mergeCell ref="A132:K132"/>
    <mergeCell ref="A134:H134"/>
    <mergeCell ref="D138:F138"/>
    <mergeCell ref="I138:L138"/>
    <mergeCell ref="D139:F139"/>
    <mergeCell ref="I139:L139"/>
    <mergeCell ref="A123:E123"/>
    <mergeCell ref="A124:E124"/>
    <mergeCell ref="A125:E125"/>
    <mergeCell ref="A126:E126"/>
    <mergeCell ref="A127:E127"/>
    <mergeCell ref="A128:H128"/>
    <mergeCell ref="A117:E117"/>
    <mergeCell ref="A118:E118"/>
    <mergeCell ref="A119:E119"/>
    <mergeCell ref="A120:E120"/>
    <mergeCell ref="A121:E121"/>
    <mergeCell ref="A122:E122"/>
    <mergeCell ref="A111:E111"/>
    <mergeCell ref="A112:E112"/>
    <mergeCell ref="A113:E113"/>
    <mergeCell ref="A114:E114"/>
    <mergeCell ref="A115:E115"/>
    <mergeCell ref="A116:E116"/>
    <mergeCell ref="A105:E105"/>
    <mergeCell ref="A106:E106"/>
    <mergeCell ref="A107:E107"/>
    <mergeCell ref="A108:E108"/>
    <mergeCell ref="A109:E109"/>
    <mergeCell ref="A110:E110"/>
    <mergeCell ref="A99:E99"/>
    <mergeCell ref="A100:E100"/>
    <mergeCell ref="A101:E101"/>
    <mergeCell ref="A102:E102"/>
    <mergeCell ref="A103:E103"/>
    <mergeCell ref="A104:E104"/>
    <mergeCell ref="A93:E93"/>
    <mergeCell ref="A94:E94"/>
    <mergeCell ref="A95:E95"/>
    <mergeCell ref="A96:E96"/>
    <mergeCell ref="A97:E97"/>
    <mergeCell ref="A98:E98"/>
    <mergeCell ref="A87:E87"/>
    <mergeCell ref="A88:E88"/>
    <mergeCell ref="A89:E89"/>
    <mergeCell ref="A90:E90"/>
    <mergeCell ref="A91:E91"/>
    <mergeCell ref="A92:E92"/>
    <mergeCell ref="A81:E81"/>
    <mergeCell ref="A82:E82"/>
    <mergeCell ref="A83:E83"/>
    <mergeCell ref="A84:E84"/>
    <mergeCell ref="A85:E85"/>
    <mergeCell ref="A86:E86"/>
    <mergeCell ref="A75:K75"/>
    <mergeCell ref="A76:E76"/>
    <mergeCell ref="A77:E77"/>
    <mergeCell ref="A78:E78"/>
    <mergeCell ref="A79:E79"/>
    <mergeCell ref="A80:E80"/>
    <mergeCell ref="A67:E68"/>
    <mergeCell ref="A69:E69"/>
    <mergeCell ref="A70:E70"/>
    <mergeCell ref="A71:E71"/>
    <mergeCell ref="A72:E72"/>
    <mergeCell ref="A73:E73"/>
    <mergeCell ref="K20:N20"/>
    <mergeCell ref="O20:P20"/>
    <mergeCell ref="R20:S20"/>
    <mergeCell ref="T20:U20"/>
    <mergeCell ref="V20:V21"/>
    <mergeCell ref="A66:E66"/>
    <mergeCell ref="A15:O15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A9:N9"/>
    <mergeCell ref="A10:N10"/>
    <mergeCell ref="A11:V11"/>
    <mergeCell ref="A12:N12"/>
    <mergeCell ref="A13:V13"/>
    <mergeCell ref="A14:V14"/>
    <mergeCell ref="A1:V1"/>
    <mergeCell ref="A3:V3"/>
    <mergeCell ref="A5:V5"/>
    <mergeCell ref="A6:N6"/>
    <mergeCell ref="A7:N7"/>
    <mergeCell ref="A8:V8"/>
  </mergeCells>
  <pageMargins left="0.51180555555555596" right="0.51180555555555596" top="0.63472222222222197" bottom="0.78749999999999998" header="0.511811023622047" footer="0.31527777777777799"/>
  <pageSetup paperSize="9" scale="38" fitToHeight="0" orientation="landscape" horizontalDpi="300" verticalDpi="300" r:id="rId1"/>
  <headerFooter>
    <oddFooter>&amp;LÁrea Responsável: SUPECC/SGI/SES&amp;RPág &amp;P de &amp;N - 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HEMU</vt:lpstr>
      <vt:lpstr>HEMU!Area_de_impressao</vt:lpstr>
      <vt:lpstr>HEMU!Titulos_de_impressao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Kátia Mendes Magalhães</dc:creator>
  <cp:lastModifiedBy>Kátia Mendes Magalhães</cp:lastModifiedBy>
  <dcterms:created xsi:type="dcterms:W3CDTF">2025-01-22T12:10:49Z</dcterms:created>
  <dcterms:modified xsi:type="dcterms:W3CDTF">2025-01-22T12:11:07Z</dcterms:modified>
</cp:coreProperties>
</file>